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КГЭ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<sst xmlns="http://schemas.openxmlformats.org/spreadsheetml/2006/main" count="11760" uniqueCount="2859">
  <si>
    <t xml:space="preserve">                 Костанайская  ГЭС</t>
  </si>
  <si>
    <t>Наименование  подстанции</t>
  </si>
  <si>
    <t>Наименование фидера 10кВ; ТП, КТП № фидера 0,4 кВ</t>
  </si>
  <si>
    <t>Наименование населенного пункта</t>
  </si>
  <si>
    <t xml:space="preserve">мощность ТП, КТП, РП  кВА 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</si>
  <si>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</si>
  <si>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</si>
  <si>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</si>
  <si>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Sф</t>
  </si>
  <si>
    <t>Sн</t>
  </si>
  <si>
    <t xml:space="preserve">   Iа,</t>
  </si>
  <si>
    <t xml:space="preserve">   Ib,</t>
  </si>
  <si>
    <t xml:space="preserve">    Ic,</t>
  </si>
  <si>
    <t xml:space="preserve">   Uн,</t>
  </si>
  <si>
    <t xml:space="preserve">  Uк1,</t>
  </si>
  <si>
    <t>ПС 110/35/10 кВ Центральная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</si>
  <si>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ТП-015Б  </t>
    </r>
    <r>
      <rPr>
        <b/>
        <sz val="10"/>
        <rFont val="Arial"/>
        <family val="2"/>
      </rPr>
      <t xml:space="preserve">  Ввод-1 Т-1     Герцена 35 ИП Усманов</t>
    </r>
  </si>
  <si>
    <t>Герцена-37 на против К-8</t>
  </si>
  <si>
    <t>А-35</t>
  </si>
  <si>
    <t>А-16</t>
  </si>
  <si>
    <t>2 СШ-0,4 кВ   ИП «Алимби»</t>
  </si>
  <si>
    <t>А-70</t>
  </si>
  <si>
    <t>А-25</t>
  </si>
  <si>
    <t>Общежитие Лицея</t>
  </si>
  <si>
    <t>А-50</t>
  </si>
  <si>
    <t>Герцена 35</t>
  </si>
  <si>
    <t>А-120</t>
  </si>
  <si>
    <t>лицей</t>
  </si>
  <si>
    <t>Центр адапт. для женщин Герцена, 37 4-5 этаж</t>
  </si>
  <si>
    <t>герцена 37</t>
  </si>
  <si>
    <t>А-150</t>
  </si>
  <si>
    <t>Учебный лицей</t>
  </si>
  <si>
    <t>КТП-016   Ввод-0,4 кВ с трансформатора        Без названия СИП</t>
  </si>
  <si>
    <t>Офис и складские помещения К. Батыра, 29</t>
  </si>
  <si>
    <t>КТП-044   Ввод с ВЛ-10кВ РП-1_КТП-045 опора №16               фидер  1</t>
  </si>
  <si>
    <t>ул.Совхозная</t>
  </si>
  <si>
    <t>фидер 2</t>
  </si>
  <si>
    <t>фидер 3</t>
  </si>
  <si>
    <t>КТП-045 (Арасан)   Ввод-0,4 кВ         Ф-1</t>
  </si>
  <si>
    <t>Каирбекова Курганская</t>
  </si>
  <si>
    <t>Ф-2</t>
  </si>
  <si>
    <t>АЗС</t>
  </si>
  <si>
    <t>ПС 110/35/10 кВ Кустанайская</t>
  </si>
  <si>
    <t xml:space="preserve"> ТП-046/1   Ввод-1 Т-1          герцена 50</t>
  </si>
  <si>
    <t>Герцена-60</t>
  </si>
  <si>
    <t>герцена 60</t>
  </si>
  <si>
    <t>герцена 52</t>
  </si>
  <si>
    <t>А-95</t>
  </si>
  <si>
    <t>герцена 58</t>
  </si>
  <si>
    <t>герцена 62</t>
  </si>
  <si>
    <t>Герцена 62 А</t>
  </si>
  <si>
    <t xml:space="preserve">герцена 54-2 </t>
  </si>
  <si>
    <t>АТС</t>
  </si>
  <si>
    <t xml:space="preserve">герцена 54-1 </t>
  </si>
  <si>
    <t>каирбекова 409</t>
  </si>
  <si>
    <t xml:space="preserve"> Ввод-2  Т-2       каирбекова 407</t>
  </si>
  <si>
    <t>Герцена  50 ИП Высоцкая</t>
  </si>
  <si>
    <t>Герцена  60 А</t>
  </si>
  <si>
    <t>Торговый павильон Курганская</t>
  </si>
  <si>
    <t xml:space="preserve"> ТП-046/2   Ввод-1 Т-1          стройка каирб.   405</t>
  </si>
  <si>
    <t>пр.Каирбекова 405</t>
  </si>
  <si>
    <t>каирбекова  399/1</t>
  </si>
  <si>
    <t>каирбекова 411</t>
  </si>
  <si>
    <t>каирбекова 405</t>
  </si>
  <si>
    <t>Каирбекова 403</t>
  </si>
  <si>
    <t xml:space="preserve"> Ввод-2 Т-2          интернат</t>
  </si>
  <si>
    <t>каирбекова 399</t>
  </si>
  <si>
    <t>каирбекова 399/2</t>
  </si>
  <si>
    <t xml:space="preserve"> ТП-047    Ввод-1  Т-1          котекс</t>
  </si>
  <si>
    <t>К-Строй</t>
  </si>
  <si>
    <t>За Д/К Текстильщик</t>
  </si>
  <si>
    <t>Шеф</t>
  </si>
  <si>
    <t>Без названия</t>
  </si>
  <si>
    <t>Ввод-2 Т-2           котеджи ч/с</t>
  </si>
  <si>
    <t>текстильщик</t>
  </si>
  <si>
    <t>К-строй</t>
  </si>
  <si>
    <t>мкр-4, дом 4</t>
  </si>
  <si>
    <t xml:space="preserve">   ТП-048   Ввод-1 Т-1            Текстильщиков 9Б</t>
  </si>
  <si>
    <t>пр.Каирбекова 340</t>
  </si>
  <si>
    <t>А-10</t>
  </si>
  <si>
    <t>А-6</t>
  </si>
  <si>
    <t>Каирбекова общежитие</t>
  </si>
  <si>
    <t>А-185</t>
  </si>
  <si>
    <t>Каирбекова 340</t>
  </si>
  <si>
    <t>ж/д Красносельская</t>
  </si>
  <si>
    <t>каирбекова  342</t>
  </si>
  <si>
    <t>Ввод-2    тектильщиков 3/51</t>
  </si>
  <si>
    <t>текстильщиков 9а</t>
  </si>
  <si>
    <t xml:space="preserve">   ТП-050   Ввод-1 Т-1            КАИРБЕКОВА 336 кв.1 — 69</t>
  </si>
  <si>
    <t>Ввод-2 2 СШ-0,4 кВ    МАГАЗИН</t>
  </si>
  <si>
    <t>Ф  1 вл</t>
  </si>
  <si>
    <t>КАИРБЕКОВА 336</t>
  </si>
  <si>
    <t xml:space="preserve">ШКОЛА </t>
  </si>
  <si>
    <t xml:space="preserve">  ТП-051    Ввод-1 Т-1  каирбекова 389</t>
  </si>
  <si>
    <t>каирбекова 385</t>
  </si>
  <si>
    <t>пр.Каирбекова 387/1</t>
  </si>
  <si>
    <t>без названия СИП</t>
  </si>
  <si>
    <t>Ввод-2 Т-2    каирбекова 385/1</t>
  </si>
  <si>
    <t>каирбекова 387/1</t>
  </si>
  <si>
    <t>текстильщиков 17</t>
  </si>
  <si>
    <t>текстильщиков 21</t>
  </si>
  <si>
    <t>текстильщиков 15</t>
  </si>
  <si>
    <t xml:space="preserve">текстильщиков 23 </t>
  </si>
  <si>
    <t>каирбекова 383</t>
  </si>
  <si>
    <t>каирбекова  387</t>
  </si>
  <si>
    <t>каирбекова 395</t>
  </si>
  <si>
    <t>каирбекова 393</t>
  </si>
  <si>
    <t>маг.  Зураб</t>
  </si>
  <si>
    <t>Текстильщиков 19</t>
  </si>
  <si>
    <t>каирбекова 381</t>
  </si>
  <si>
    <t>дет. Сад</t>
  </si>
  <si>
    <t>ТП-052  Ввод-1 Т-1     герцена 38 а</t>
  </si>
  <si>
    <t xml:space="preserve">Герцена 42 за 2 отделом </t>
  </si>
  <si>
    <t>герцена 40/1</t>
  </si>
  <si>
    <t>герцена 40 кв 1-85</t>
  </si>
  <si>
    <t>без наименования</t>
  </si>
  <si>
    <t>герцена 38</t>
  </si>
  <si>
    <t>Герцена 40</t>
  </si>
  <si>
    <t>Ввод-2 Т-2  текстильщиков 23, герцена 42/1</t>
  </si>
  <si>
    <t>Герцена 40А</t>
  </si>
  <si>
    <t xml:space="preserve">текстильщиков 23 а </t>
  </si>
  <si>
    <t>герцена 42</t>
  </si>
  <si>
    <t xml:space="preserve">Кафе Салтанат </t>
  </si>
  <si>
    <t>Герцена  40/1 + киоск</t>
  </si>
  <si>
    <t>магазин Нурдаулет СИП</t>
  </si>
  <si>
    <t>Лидер 2010 киоск</t>
  </si>
  <si>
    <t>М-6</t>
  </si>
  <si>
    <t xml:space="preserve"> ТП-053   Ввод-1  Т-1             ИП Тэн</t>
  </si>
  <si>
    <t>Герцена 32-34</t>
  </si>
  <si>
    <t>Герцена 36</t>
  </si>
  <si>
    <t>киевская 26</t>
  </si>
  <si>
    <t>Народный банк</t>
  </si>
  <si>
    <t>герцена 36</t>
  </si>
  <si>
    <t>Герцена 28/1</t>
  </si>
  <si>
    <t>герцена 30/1</t>
  </si>
  <si>
    <t>Кабланды Батыра 32/1</t>
  </si>
  <si>
    <t>Ввод-2 Т-2          герцена 28/2</t>
  </si>
  <si>
    <t>герцена 26/1</t>
  </si>
  <si>
    <t>аптека Забота Киоск</t>
  </si>
  <si>
    <t>киевская 22</t>
  </si>
  <si>
    <t>герцена 30</t>
  </si>
  <si>
    <t>гаражи ГЭК</t>
  </si>
  <si>
    <t>киевская 24</t>
  </si>
  <si>
    <t>ТП-054   Ввод-1 Т-1               АЗС Стоянка</t>
  </si>
  <si>
    <t>каирбекова  373</t>
  </si>
  <si>
    <t>без названия</t>
  </si>
  <si>
    <t>Школа№3</t>
  </si>
  <si>
    <t>Котедж Киевская</t>
  </si>
  <si>
    <t xml:space="preserve"> каир 369/1</t>
  </si>
  <si>
    <t>каирбекова 371/1</t>
  </si>
  <si>
    <t>Ввод-2 Т-2      каирбекова  367а</t>
  </si>
  <si>
    <t>школа</t>
  </si>
  <si>
    <t>каирбекова 375</t>
  </si>
  <si>
    <t>Каирбекова  371</t>
  </si>
  <si>
    <t>киевская 18а</t>
  </si>
  <si>
    <t>Киевская 18</t>
  </si>
  <si>
    <t>каирбекова 369</t>
  </si>
  <si>
    <t xml:space="preserve">ТП-055  Ввод-1 Т-1             Элитный офис магазин </t>
  </si>
  <si>
    <t>подземный переход. Домик Аптекаря</t>
  </si>
  <si>
    <t xml:space="preserve">Цветная аптека </t>
  </si>
  <si>
    <t>магазин Солнечный КСК</t>
  </si>
  <si>
    <t xml:space="preserve">маг.  Солнечный </t>
  </si>
  <si>
    <t>балапан</t>
  </si>
  <si>
    <t>олимп</t>
  </si>
  <si>
    <t>ларек Новый день</t>
  </si>
  <si>
    <t>М-4</t>
  </si>
  <si>
    <t>Стомоталогия</t>
  </si>
  <si>
    <t>ул. освещение</t>
  </si>
  <si>
    <t>Ввод-2 Т-2         АТС</t>
  </si>
  <si>
    <t>М-2,5</t>
  </si>
  <si>
    <t xml:space="preserve">маг. Солнечный </t>
  </si>
  <si>
    <t>Пивнов     вл сип</t>
  </si>
  <si>
    <t>ТП-056  Ввод-1  Т-1               колбасный цех</t>
  </si>
  <si>
    <t>АЗС  ДАКА</t>
  </si>
  <si>
    <t>гараж</t>
  </si>
  <si>
    <t>Карагандин и Фин</t>
  </si>
  <si>
    <t>Поликлиника №3</t>
  </si>
  <si>
    <t>Магазин Сантех</t>
  </si>
  <si>
    <t>Спец Автом</t>
  </si>
  <si>
    <t>Цветы</t>
  </si>
  <si>
    <t xml:space="preserve">   Ввод-2  Т-2             кондитерский  цех</t>
  </si>
  <si>
    <t>ТОО Вескор союз окно</t>
  </si>
  <si>
    <t>поликлиника</t>
  </si>
  <si>
    <t>ТП-057 Ввод-1 Т-1                   Ф-3</t>
  </si>
  <si>
    <t>Ул. освещение (отключен)</t>
  </si>
  <si>
    <t>2 СШ-0,4 кВ              Ф-1</t>
  </si>
  <si>
    <t>Репин</t>
  </si>
  <si>
    <t>ТП-058  Ввод-1 Т-1                курганская 4</t>
  </si>
  <si>
    <t>ул Курганская-4 «Ева»</t>
  </si>
  <si>
    <t>курганская 5</t>
  </si>
  <si>
    <t>Курганская 4 Цех Ева</t>
  </si>
  <si>
    <t>Ввод-2 Т-2        Ф-3</t>
  </si>
  <si>
    <t>ИП «Коломиец»</t>
  </si>
  <si>
    <t>ТП-059  Ввод-1 Т-1            текстильщик  3 а</t>
  </si>
  <si>
    <t>Ул.Текстильщиков-9</t>
  </si>
  <si>
    <t>фидер 1</t>
  </si>
  <si>
    <t>котеджи ч/с</t>
  </si>
  <si>
    <t>текстильщиков 9</t>
  </si>
  <si>
    <t>ТП-060    Ввод-1 Т-1           Ф-1</t>
  </si>
  <si>
    <t>Ул.1-я Кустанайская</t>
  </si>
  <si>
    <t>Ф-2 СИП</t>
  </si>
  <si>
    <t>2 СШ-0,4 кВ                   Ф-4</t>
  </si>
  <si>
    <t>КТП-061   Ввод с ВЛ-10кВ ПС-Центральная_Дачи опора №35                        Ф-1 СИП</t>
  </si>
  <si>
    <t>Ул.Кустанайская</t>
  </si>
  <si>
    <t>КТП-062  Ввод с ВЛ-10кВ ПС-Притобольская_РП-1 опора №35   СТО Автомойка</t>
  </si>
  <si>
    <t>Падишах</t>
  </si>
  <si>
    <t>Закусочная быстрого приготовл. п. Тепличный</t>
  </si>
  <si>
    <t>ТП-063  Ввод -1                     Ввод-1</t>
  </si>
  <si>
    <t>КТП- 066 (ГО)  Ввод с ВЛ-10кВ ПС-Кустанайская_МК-27        фидер 1</t>
  </si>
  <si>
    <t>Пос.Киевскии ул. Лизы Чайкиной</t>
  </si>
  <si>
    <t>фидер 4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</si>
  <si>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КТП-067  </t>
    </r>
    <r>
      <rPr>
        <b/>
        <sz val="10"/>
        <rFont val="Arial"/>
        <family val="2"/>
      </rPr>
      <t>Ввод -1 коммерческий учет  не подписан</t>
    </r>
  </si>
  <si>
    <t>ул Матросова (пенопласт)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</si>
  <si>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</si>
  <si>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</si>
  <si>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</si>
  <si>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Фидер 2  СИП</t>
  </si>
  <si>
    <t>Узкая колея</t>
  </si>
  <si>
    <t>КТП-070   Ввод с ВЛ-10кВ РП-КСМК _ТП-Котельная  опора № 14/8                 без названия</t>
  </si>
  <si>
    <t>Узкая колея, Общежитие Иволги</t>
  </si>
  <si>
    <t>КТП-071  Ввод с ВЛ-10кВ РП-КСМК _ТП-Котельная  опора №4               Замеры по ВРУ в здании (Узкоколейная, 9)</t>
  </si>
  <si>
    <t>напротив Вадиса-М</t>
  </si>
  <si>
    <t>КТП-072  Ввод с ВЛ-10кВ ТП-150 _ТП-Пионер Люкс  отпайка от ВЛ-10кВ комерческий учет  фидер Мироненко</t>
  </si>
  <si>
    <t>около КирЗавода (РП-26)</t>
  </si>
  <si>
    <r>
      <rPr>
        <b/>
        <sz val="10"/>
        <color indexed="8"/>
        <rFont val="Arial"/>
        <family val="2"/>
      </rPr>
      <t xml:space="preserve">ТП-0100  </t>
    </r>
    <r>
      <rPr>
        <b/>
        <sz val="10"/>
        <rFont val="Arial"/>
        <family val="2"/>
      </rPr>
      <t>Ввод 1               10 эт. Дом подъезд -2</t>
    </r>
  </si>
  <si>
    <t>4 мкр.Дом-1</t>
  </si>
  <si>
    <t>6 эт. Дом</t>
  </si>
  <si>
    <t>Ввод 2     10 эт. Дом подъезд №1</t>
  </si>
  <si>
    <t>рынок</t>
  </si>
  <si>
    <t>А-2</t>
  </si>
  <si>
    <t>А-2,5</t>
  </si>
  <si>
    <t>ДетСад</t>
  </si>
  <si>
    <t>ПС 110/35/10 кВ Южная</t>
  </si>
  <si>
    <t>ТП-1  Ввод 1 Т-1               Наурыз магазин</t>
  </si>
  <si>
    <t>Маяковского на против Мечети</t>
  </si>
  <si>
    <t>Наурыз дом 8</t>
  </si>
  <si>
    <t>Наурыз д ом 5, хим. Защита</t>
  </si>
  <si>
    <t>дом 6  А</t>
  </si>
  <si>
    <t>дом  6</t>
  </si>
  <si>
    <t>дом 6 В</t>
  </si>
  <si>
    <t>ТП-2   Ввод 1 Т-1          Наурыз Дом 3 а</t>
  </si>
  <si>
    <t>маг. Светлый</t>
  </si>
  <si>
    <t>Мкр-Наурыз дом 3</t>
  </si>
  <si>
    <t>Наурыз  дом 4</t>
  </si>
  <si>
    <t xml:space="preserve"> Наурыз дом 1  блок "Б"</t>
  </si>
  <si>
    <t>КГУ корпус -4 ветфак</t>
  </si>
  <si>
    <t xml:space="preserve"> Наурыз дом 2</t>
  </si>
  <si>
    <t>стройка 3а</t>
  </si>
  <si>
    <t>ГРП</t>
  </si>
  <si>
    <t>Ввод 2 Т-2             Дом 1 А 9 этаж</t>
  </si>
  <si>
    <t>Наурыз дом 3</t>
  </si>
  <si>
    <t>наурыз 3Б</t>
  </si>
  <si>
    <t>ПС 110/10 кВ Глубокий ввод</t>
  </si>
  <si>
    <t>КТП-3  СШ-10кВ тр-р                  Ф-1 СИП</t>
  </si>
  <si>
    <t>Бородина-Валиханова</t>
  </si>
  <si>
    <t>ф-2 СИП</t>
  </si>
  <si>
    <t>Пивнов (СИП)</t>
  </si>
  <si>
    <t>ф-3 СИП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</si>
  <si>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</si>
  <si>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</si>
  <si>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</si>
  <si>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>Тепличная 109 коттедж СИП</t>
  </si>
  <si>
    <t>Гольдаде  50 СИП</t>
  </si>
  <si>
    <t>ТП-5 Ввод 1 Т-1               автомойка</t>
  </si>
  <si>
    <t>лермонтова 19 Ф-1</t>
  </si>
  <si>
    <t>ул. Алтынсарина средняя школа 11</t>
  </si>
  <si>
    <t>общество инвалидов</t>
  </si>
  <si>
    <t>ГЭК  гаражи</t>
  </si>
  <si>
    <t>АЗС   Эталон</t>
  </si>
  <si>
    <t>Ул. Освещение Лермонтова</t>
  </si>
  <si>
    <t>ТП-7   Ввод 1 Т-1     Альтынсарина-122 ИП Кудрявцева</t>
  </si>
  <si>
    <t>Альтынсарина-122 Яхонт ЧП Ким</t>
  </si>
  <si>
    <t>кулинария 1</t>
  </si>
  <si>
    <t>Ул.Алтынсарина 122</t>
  </si>
  <si>
    <t>Пушкина, 55 стоянка</t>
  </si>
  <si>
    <t>KCELL</t>
  </si>
  <si>
    <t>пушкина 59</t>
  </si>
  <si>
    <t>ЧП «Морозова»</t>
  </si>
  <si>
    <t>Ввод 2 Т-2      Ж.Д. Касымканова - Пушкина 9 эт</t>
  </si>
  <si>
    <t>алтынсарина 122</t>
  </si>
  <si>
    <t>Игровые автоматы</t>
  </si>
  <si>
    <t>ПС 110/10 кВ Городская</t>
  </si>
  <si>
    <t>ТП-8   Ввод 1 Т-1          Победы 32 а</t>
  </si>
  <si>
    <t>пушкина 39</t>
  </si>
  <si>
    <t>Ул. Амангельды    38</t>
  </si>
  <si>
    <t xml:space="preserve">ф-3 </t>
  </si>
  <si>
    <t>ф-4</t>
  </si>
  <si>
    <t>коттеджи</t>
  </si>
  <si>
    <t xml:space="preserve"> 2СШ-0,4кВ   Амангельды 37</t>
  </si>
  <si>
    <t>уличное освещение Абая, Лермонтова, Тарана</t>
  </si>
  <si>
    <t>Абая 168</t>
  </si>
  <si>
    <t>ф-1</t>
  </si>
  <si>
    <t>ф-2</t>
  </si>
  <si>
    <t>Деньги населению</t>
  </si>
  <si>
    <t>ТП-9  Ввод-1 Т-1    Уральская, 21 Ф-2</t>
  </si>
  <si>
    <t>Ф-1 ч/с  ВЛ</t>
  </si>
  <si>
    <t>Ул.Уральская 23</t>
  </si>
  <si>
    <t>Насосная</t>
  </si>
  <si>
    <t>Костанай</t>
  </si>
  <si>
    <t>2 СШ-0,4 кВ       Дом 9 этаж</t>
  </si>
  <si>
    <t>ТП-11 Ввод-1 Т-1  Ф-1</t>
  </si>
  <si>
    <t>Аль-фараби 19</t>
  </si>
  <si>
    <t>Ввод-2 Т-2    сьянова 44 ч/с</t>
  </si>
  <si>
    <t>Ф-3</t>
  </si>
  <si>
    <t>Ф-5</t>
  </si>
  <si>
    <t>Каирбекова 71,75</t>
  </si>
  <si>
    <t>оздоровительный комплекс</t>
  </si>
  <si>
    <t>ф. Мейстер</t>
  </si>
  <si>
    <t>Аль-фараби 19, угол Аль-Фараби-Съянова, офисы, опорный пункт Набережный</t>
  </si>
  <si>
    <t>Стройка Нисембаев</t>
  </si>
  <si>
    <t>ТП-14 В вод-1 Т-1    гаражи прокуратуры</t>
  </si>
  <si>
    <t>С/К.Динамо</t>
  </si>
  <si>
    <t>Прокуратура</t>
  </si>
  <si>
    <t>Ф-1  гоголя 70</t>
  </si>
  <si>
    <t>Ввод 2 Т-2       центр занятости</t>
  </si>
  <si>
    <t>Алтынсарина  114</t>
  </si>
  <si>
    <t>Динамо</t>
  </si>
  <si>
    <t>толтого  50</t>
  </si>
  <si>
    <t>Алтынсарина  114 Кофейня</t>
  </si>
  <si>
    <t>ТП-15 В   вод 1 Т-1    корпус</t>
  </si>
  <si>
    <t>Общество Слепых</t>
  </si>
  <si>
    <t>кафе Волна</t>
  </si>
  <si>
    <t>5-го Апреля нечетная</t>
  </si>
  <si>
    <t>Ф-9</t>
  </si>
  <si>
    <t>Ввод-2 Т-2     Ф-2</t>
  </si>
  <si>
    <t>ПС 35/10 кВ Заводская</t>
  </si>
  <si>
    <t>ТП-16  В вод 1 Т-1    Дощанова 135 а</t>
  </si>
  <si>
    <t>А-240</t>
  </si>
  <si>
    <t>Мауленова 10/5</t>
  </si>
  <si>
    <t>Ул.Мауленова 10/3</t>
  </si>
  <si>
    <t>Мауленова 10/3</t>
  </si>
  <si>
    <t>Мауленова 10/7</t>
  </si>
  <si>
    <t>магазин Мини маркет 24</t>
  </si>
  <si>
    <t>фидер № 2</t>
  </si>
  <si>
    <t>магазин</t>
  </si>
  <si>
    <t>Ввод-2 Т-2 дощанова 133 б, 135</t>
  </si>
  <si>
    <t>фидер 1 Мауленова</t>
  </si>
  <si>
    <t>аптека</t>
  </si>
  <si>
    <t>дощанова 137</t>
  </si>
  <si>
    <t>Дощанова 133А</t>
  </si>
  <si>
    <t>КТП-17  Ввод 1 Т-1   АТС</t>
  </si>
  <si>
    <t>Дощанова-Летунова</t>
  </si>
  <si>
    <t>дощанова 150</t>
  </si>
  <si>
    <t>2 СШ-0,4 кВ     фидер 2</t>
  </si>
  <si>
    <t>ТП-19  Ввод 2 Т-2        Эл. Цех</t>
  </si>
  <si>
    <t>ТОО Лаура и Ко</t>
  </si>
  <si>
    <t>М-25</t>
  </si>
  <si>
    <t xml:space="preserve">поселок </t>
  </si>
  <si>
    <t>М-50</t>
  </si>
  <si>
    <t>М-16</t>
  </si>
  <si>
    <t>Мех.цех</t>
  </si>
  <si>
    <t>1 СШ-0,4 кВ    пилорама</t>
  </si>
  <si>
    <t>сушилка</t>
  </si>
  <si>
    <t>ТП-20    Ввод 1 Т-1     лермонтова 13</t>
  </si>
  <si>
    <t>лермонтова 11</t>
  </si>
  <si>
    <t>Школа№11</t>
  </si>
  <si>
    <t>северная 18</t>
  </si>
  <si>
    <t>лермонтова 9</t>
  </si>
  <si>
    <t>лермонтова 13 а</t>
  </si>
  <si>
    <t>Маг. Лермонтова 9Б</t>
  </si>
  <si>
    <t>Ввод 2 Т-2          Фидер 3</t>
  </si>
  <si>
    <t xml:space="preserve">фидер 2 </t>
  </si>
  <si>
    <t>алтынсарина 236 Магазин  Умит</t>
  </si>
  <si>
    <t>северная 18а</t>
  </si>
  <si>
    <t>алтынсарина 232</t>
  </si>
  <si>
    <t>Фидер 1 ул. Северная</t>
  </si>
  <si>
    <t>школа 11</t>
  </si>
  <si>
    <t>КТП-21  Ввод  с трансформатора       Баймагамбетова  224 СИП</t>
  </si>
  <si>
    <t>Гагарина 117 магазин СИП</t>
  </si>
  <si>
    <t>Баймагамбетова-Гагарина</t>
  </si>
  <si>
    <t>Гагарина  138</t>
  </si>
  <si>
    <t xml:space="preserve">ф-2  </t>
  </si>
  <si>
    <t>ф-3</t>
  </si>
  <si>
    <t>ИП Сарлыбаев Баймагамбетова, 186</t>
  </si>
  <si>
    <t>Ф-1</t>
  </si>
  <si>
    <t>ЦРП</t>
  </si>
  <si>
    <t>ТП-22   Ввод- 1 Т-1            Павлова  66</t>
  </si>
  <si>
    <t>павлова 64</t>
  </si>
  <si>
    <t>Гоголя 85</t>
  </si>
  <si>
    <t>Ввод-2 Т-2         Гоголя 85</t>
  </si>
  <si>
    <t>гос. Стандарт</t>
  </si>
  <si>
    <t>ПКСК Восход</t>
  </si>
  <si>
    <t>Павлова 62, Жилой дом</t>
  </si>
  <si>
    <t>Гоголя 87 офис</t>
  </si>
  <si>
    <t>цветная аптека</t>
  </si>
  <si>
    <t>ТП-26 В вод тр-р              Фидер 2 Чехова</t>
  </si>
  <si>
    <t>Комбинат благоустройств</t>
  </si>
  <si>
    <t>Дощанова 65 Сип</t>
  </si>
  <si>
    <t>Фидер 3 Павлова</t>
  </si>
  <si>
    <t>Фидер 1 Досжанова</t>
  </si>
  <si>
    <t>ТП-27  Ввод-1 Т-1           банк Ввод-1</t>
  </si>
  <si>
    <t>Столовая РП-1</t>
  </si>
  <si>
    <t>РДЦ</t>
  </si>
  <si>
    <t>РДЦ  РП 3</t>
  </si>
  <si>
    <t>РДЦ  СГП-1</t>
  </si>
  <si>
    <t xml:space="preserve">Силов.  ЭВМ   Булак </t>
  </si>
  <si>
    <t>СЭС Ввод-1</t>
  </si>
  <si>
    <t>Ввод-2 Т-2             Силов.  ЭВМ   Булак Ввод-2</t>
  </si>
  <si>
    <t>РДЦ - 2 РП-2</t>
  </si>
  <si>
    <t>ТП-27 А    Ввод-1 Т-1           ЦВВЛ</t>
  </si>
  <si>
    <t>ЦВВЛ</t>
  </si>
  <si>
    <t>Ввод-2 Т-2         Аль-Фараби-111 "Мир Штор"</t>
  </si>
  <si>
    <t>Аль-Фараби-111 А БЦ Парус</t>
  </si>
  <si>
    <t>Аль-Фараби-111 А Eniht</t>
  </si>
  <si>
    <t>ТП-29    Ввод-1 Тр-р            чп терновой</t>
  </si>
  <si>
    <t>толстого 72</t>
  </si>
  <si>
    <t>Баймагамбетова 187</t>
  </si>
  <si>
    <t>чп спицина Баймагамбетова, 185</t>
  </si>
  <si>
    <t>Баймагамбетова,  187</t>
  </si>
  <si>
    <t>Толстого 72 Продукт. Магазин</t>
  </si>
  <si>
    <t xml:space="preserve">ТП-30 Ввод-1 Т-1 Дет. Сад </t>
  </si>
  <si>
    <t>Толстого 67</t>
  </si>
  <si>
    <t>1 Мая 86</t>
  </si>
  <si>
    <t>Аль-фараби  95</t>
  </si>
  <si>
    <t>Магазин Бородинский</t>
  </si>
  <si>
    <t>Толстого 76 коттедж</t>
  </si>
  <si>
    <t>Рыцарский замок</t>
  </si>
  <si>
    <t>Гоголя, 110</t>
  </si>
  <si>
    <t>Ввод-2 Т-2           гоголя 98</t>
  </si>
  <si>
    <t>Толстого 69 подъезд с 4 по 6</t>
  </si>
  <si>
    <t>Фин.пол</t>
  </si>
  <si>
    <t>толстого 67</t>
  </si>
  <si>
    <t>Толстого 76 Арай Бирхаус</t>
  </si>
  <si>
    <t xml:space="preserve">ТП-31  Ввод-1 Т-1               дом профсоюзов </t>
  </si>
  <si>
    <t>Гостиница МЕДЕО Ввод № 1</t>
  </si>
  <si>
    <t>Гостиница Целинная</t>
  </si>
  <si>
    <t>гостиница  ЦЕЛИННАЯ Ввод № 2</t>
  </si>
  <si>
    <t>Ввод-2 Т-2           Гостиница МЕДЕО Ввод №2</t>
  </si>
  <si>
    <t xml:space="preserve">Дом профсоюзов </t>
  </si>
  <si>
    <t>Гостиница ЦЕЛИННАЯ</t>
  </si>
  <si>
    <t xml:space="preserve">ТП-33  Ввод с тр-ра    АЗС </t>
  </si>
  <si>
    <t>АЗС Иволга ул. Пригородная</t>
  </si>
  <si>
    <t>ойл центр</t>
  </si>
  <si>
    <t>каирбекова 246</t>
  </si>
  <si>
    <t>мойка</t>
  </si>
  <si>
    <t>мельница</t>
  </si>
  <si>
    <t>Пригородная Дом-6</t>
  </si>
  <si>
    <t>фидер 1 СИП</t>
  </si>
  <si>
    <t>Фидер 2 СИП</t>
  </si>
  <si>
    <t>Фидер 3 СИП</t>
  </si>
  <si>
    <t xml:space="preserve"> ТП-34    Ввод-1 Т-1           Пушкина 140/1 Ввод №1</t>
  </si>
  <si>
    <t>Пушкина 138 КГП-1</t>
  </si>
  <si>
    <t>Ввод-2 Т-2           общежитие колледжа</t>
  </si>
  <si>
    <t>пушкина 125</t>
  </si>
  <si>
    <t>фидер   1 ВЛ СИП</t>
  </si>
  <si>
    <t xml:space="preserve">ТП-35      Ввод-1 Т-1          тарана 105, магазин </t>
  </si>
  <si>
    <t>Тарана 89</t>
  </si>
  <si>
    <t>кафе   тарана 89</t>
  </si>
  <si>
    <t>Бавария</t>
  </si>
  <si>
    <t>тарана 107</t>
  </si>
  <si>
    <t>ТОО Султан</t>
  </si>
  <si>
    <t>Ввод-2 Т-2            Бавария</t>
  </si>
  <si>
    <t>аль-фараби 88</t>
  </si>
  <si>
    <t>тарана 105</t>
  </si>
  <si>
    <t>ТОО Детский мир</t>
  </si>
  <si>
    <t>тарана 89</t>
  </si>
  <si>
    <t>козыбаева 96</t>
  </si>
  <si>
    <t>баймагамбетова 193</t>
  </si>
  <si>
    <t>ТП-37  Ввод -1 Т-1           Абая 166,168</t>
  </si>
  <si>
    <t>Р</t>
  </si>
  <si>
    <t>Ф-1 СИП</t>
  </si>
  <si>
    <t>Тарана 37</t>
  </si>
  <si>
    <t>Народный банк ввод №1</t>
  </si>
  <si>
    <t>Школа 27 Ф-2 СИП</t>
  </si>
  <si>
    <t>ТОО ТАУС</t>
  </si>
  <si>
    <t>Ввод -2 Т-2         аль-фариби 32, 40кв. Дом</t>
  </si>
  <si>
    <t>ИП Соломаха, ул. Тарана, 27А</t>
  </si>
  <si>
    <t>Тарана 35 80кв. Дом</t>
  </si>
  <si>
    <t>Тарана 35 магазин в подвале</t>
  </si>
  <si>
    <t>Мин. Юст. Народный суд</t>
  </si>
  <si>
    <t>ИП  ТЁ</t>
  </si>
  <si>
    <t>5 Апреля, 87 СТО</t>
  </si>
  <si>
    <t>Галерея обоев</t>
  </si>
  <si>
    <t>ТП-38  Ввод-1 Т-1      библиотека 2</t>
  </si>
  <si>
    <t>ТОО Забота</t>
  </si>
  <si>
    <t>Абая, 169 ИП Акимкулов</t>
  </si>
  <si>
    <t>амангельды 45-повстанческая</t>
  </si>
  <si>
    <t>Алтынсарина, 128</t>
  </si>
  <si>
    <t>амангельды 47</t>
  </si>
  <si>
    <t>муз. Школа 1</t>
  </si>
  <si>
    <t>Пушкина 54 -1</t>
  </si>
  <si>
    <t>свердлова 123</t>
  </si>
  <si>
    <t>амангельды 45</t>
  </si>
  <si>
    <t>пушкина 54  ввод .2</t>
  </si>
  <si>
    <t>Стомед 1</t>
  </si>
  <si>
    <t>Ввод-2 Т-2       Кочерга</t>
  </si>
  <si>
    <t>д. сад, Костанай Газ</t>
  </si>
  <si>
    <t>повстанческая 78</t>
  </si>
  <si>
    <t>повстанческая 99</t>
  </si>
  <si>
    <t>ИП Москунов СИП</t>
  </si>
  <si>
    <t>ТП-40  Ввод с трансформатора    столовая ТОО Костанай жолдары</t>
  </si>
  <si>
    <t>Костанай Жолдары</t>
  </si>
  <si>
    <t>сосновый бор</t>
  </si>
  <si>
    <t>ул. Хакимжановой Костанай проект</t>
  </si>
  <si>
    <t>здание Костанай жолдары, гаражи</t>
  </si>
  <si>
    <t>ДАЛА-ХОЛЛ</t>
  </si>
  <si>
    <t>фидер 1  Абая</t>
  </si>
  <si>
    <t>канццентр</t>
  </si>
  <si>
    <t>ТП-45  Ввод-2 Т-2         школа № 18 ввод-2</t>
  </si>
  <si>
    <t>Магазин Сабина</t>
  </si>
  <si>
    <t>ДЭУ</t>
  </si>
  <si>
    <t>Арм.ДЭУ</t>
  </si>
  <si>
    <t>Баймагамбетова 67,  Элита</t>
  </si>
  <si>
    <t>Алтынсарина , дет. Сад</t>
  </si>
  <si>
    <t>школа № 18 ввод-1</t>
  </si>
  <si>
    <t>Евразия ф-В</t>
  </si>
  <si>
    <t>КТП-46   Ввод-1 Т-1             Ф-2 СИП</t>
  </si>
  <si>
    <t>Частный сектор Ф-1 СИП</t>
  </si>
  <si>
    <t>Зеленый рынок, Парк Победы -Баймагамбетова</t>
  </si>
  <si>
    <t>ТД Отау сауда ввод-1</t>
  </si>
  <si>
    <t>Магазин СИП</t>
  </si>
  <si>
    <t>ТД Отау сауда ввод-2</t>
  </si>
  <si>
    <t>Балапан</t>
  </si>
  <si>
    <t>Ввод-2 Т-2         Каз Торг-1</t>
  </si>
  <si>
    <t>Каз Торг-2</t>
  </si>
  <si>
    <t>ул. Победы. Квартал 54 Хопта</t>
  </si>
  <si>
    <t>Верхняя оптовка</t>
  </si>
  <si>
    <t>Ф-3 СИП</t>
  </si>
  <si>
    <t>Базар</t>
  </si>
  <si>
    <t>ТП-47 В вод-1 Т-1         Магазин Иволга</t>
  </si>
  <si>
    <t>пушкина  175</t>
  </si>
  <si>
    <t>Бородина 107, Магазин Особа</t>
  </si>
  <si>
    <t>Тарана 162</t>
  </si>
  <si>
    <t>Ввод-2 Т-2             Бородина 107</t>
  </si>
  <si>
    <t>Тарана, 119</t>
  </si>
  <si>
    <t>ТП-49   Ввод с трансформатора   фидер  2 ВЛ СИП</t>
  </si>
  <si>
    <t>Тобольская-Фролова</t>
  </si>
  <si>
    <t>фидер  5 ВЛ СИП</t>
  </si>
  <si>
    <t>фидер  3 ВЛ СИП</t>
  </si>
  <si>
    <t>гостиница Азия</t>
  </si>
  <si>
    <t>фидер 4, ВП СИП</t>
  </si>
  <si>
    <t>фидер 1 ВЛ СИП</t>
  </si>
  <si>
    <t>Тобольская, 17</t>
  </si>
  <si>
    <t>КТП-51 Ввод с трансформатора       фидер 3</t>
  </si>
  <si>
    <t>Ул Рудненская .котельная КТЭК</t>
  </si>
  <si>
    <t>фидер 2, вытрезвитель</t>
  </si>
  <si>
    <t>КТЭК</t>
  </si>
  <si>
    <t>Хакимжановой, 116</t>
  </si>
  <si>
    <t>ТП-52   Ввод-1 Т-1        Прачечная</t>
  </si>
  <si>
    <t>Пищеблок</t>
  </si>
  <si>
    <t>Аль-Фараби, гор больница</t>
  </si>
  <si>
    <t>корпус А 4 этажный пристройка больницы</t>
  </si>
  <si>
    <t>пристройка больницы</t>
  </si>
  <si>
    <t>приемный покой корпус А</t>
  </si>
  <si>
    <t>аль-фараби 142- радуга</t>
  </si>
  <si>
    <t xml:space="preserve">корпус А-1 4 этажный </t>
  </si>
  <si>
    <t>аптека цветная</t>
  </si>
  <si>
    <t>Ввод-2 Т-2        ТОО Агний</t>
  </si>
  <si>
    <t>Админ.корпус</t>
  </si>
  <si>
    <t>ТОО Гемодиалис</t>
  </si>
  <si>
    <t>Аль-Фараби-142/1</t>
  </si>
  <si>
    <t>тарана 169</t>
  </si>
  <si>
    <t>Кабинет компьютерной томографии</t>
  </si>
  <si>
    <t>Корпус А2  4-х этажное пристройка больницы 1</t>
  </si>
  <si>
    <t>лаборатория</t>
  </si>
  <si>
    <t>ПС-35/10кВ  ЗАПАДНАЯ</t>
  </si>
  <si>
    <t>ТП-53  Ввод-1, Т-1         строительная  6/1</t>
  </si>
  <si>
    <t>томирис</t>
  </si>
  <si>
    <t>Строительная 4</t>
  </si>
  <si>
    <t>строительная  4</t>
  </si>
  <si>
    <t>строительная 4/1</t>
  </si>
  <si>
    <t>карбышева 5</t>
  </si>
  <si>
    <t>Ввод-2, Т-2        карбышева 5</t>
  </si>
  <si>
    <t>строительная  6</t>
  </si>
  <si>
    <t>ИП Чернышенко</t>
  </si>
  <si>
    <t>карбышева 3</t>
  </si>
  <si>
    <t>магазин Керуен Строительная, 6</t>
  </si>
  <si>
    <r>
      <rPr>
        <b/>
        <sz val="10"/>
        <color indexed="8"/>
        <rFont val="Arial"/>
        <family val="2"/>
      </rPr>
      <t xml:space="preserve">ТП-55  </t>
    </r>
    <r>
      <rPr>
        <b/>
        <sz val="10"/>
        <rFont val="Arial"/>
        <family val="2"/>
      </rPr>
      <t>Ввод-1, Т-1        фидер 5</t>
    </r>
  </si>
  <si>
    <t>школа вв 1</t>
  </si>
  <si>
    <t>Школа-13 Киевский поселок</t>
  </si>
  <si>
    <t xml:space="preserve">фидер 3 </t>
  </si>
  <si>
    <t>Ввод-2, Т-2            фидер 4</t>
  </si>
  <si>
    <t>ТОО Октан</t>
  </si>
  <si>
    <t>КТП-55А   Ввод от трансформатора        Ф-1</t>
  </si>
  <si>
    <t>Пос.Киевский, ул.Гостело</t>
  </si>
  <si>
    <t>гастелло 8</t>
  </si>
  <si>
    <t>ТП-56 Ввод-1, Т-1    радуга  7</t>
  </si>
  <si>
    <t>Повстанческая, 16</t>
  </si>
  <si>
    <t>Абая 149   2-5</t>
  </si>
  <si>
    <t>Повстанч.  18 Маями</t>
  </si>
  <si>
    <t>Маг Океан</t>
  </si>
  <si>
    <t>абая 147 1-3</t>
  </si>
  <si>
    <t>гоголя 65</t>
  </si>
  <si>
    <t>гоголя 63  1-3</t>
  </si>
  <si>
    <t>Ввод-2, Т-2   Абая 149</t>
  </si>
  <si>
    <t>гоголя 63, 4-6</t>
  </si>
  <si>
    <t>абая 147 3-6</t>
  </si>
  <si>
    <t>ТП-57  Ввод от трансформатора ЧП  Остриков Ф-1</t>
  </si>
  <si>
    <t>О.Досжанова-  64 — Алтынсарина</t>
  </si>
  <si>
    <t>Островского Ф-2</t>
  </si>
  <si>
    <t>б/н</t>
  </si>
  <si>
    <t>Досжанова, 64 ЧП Логинов Ф-3</t>
  </si>
  <si>
    <t>Дощанова ч/с Ф-1</t>
  </si>
  <si>
    <t>ТП-58   Ввод-1, Т-1 1 СШ   гоголя 64</t>
  </si>
  <si>
    <t>гоголя 44</t>
  </si>
  <si>
    <t>абая 151</t>
  </si>
  <si>
    <t>маг.дастархан 1</t>
  </si>
  <si>
    <t>Гоголя 64</t>
  </si>
  <si>
    <t>золотая  рыбка</t>
  </si>
  <si>
    <t>касымканова 36</t>
  </si>
  <si>
    <t>Ввод-2, Т-2 2 СШ  птжх</t>
  </si>
  <si>
    <t>толстого 51</t>
  </si>
  <si>
    <t>абая 153</t>
  </si>
  <si>
    <t>дастархан 2</t>
  </si>
  <si>
    <t>Гоголя, 64 маг. Бутя    ввод  2</t>
  </si>
  <si>
    <t>Касымханова, 34</t>
  </si>
  <si>
    <t>айдана плаза  № 2</t>
  </si>
  <si>
    <t>ТП-59 Ввод-1, Т-1    абая 6</t>
  </si>
  <si>
    <t>фидер 2, вЛ-0,4 кВ</t>
  </si>
  <si>
    <t>Кочубея 4, Абая, 10/2</t>
  </si>
  <si>
    <t>Кочубея 6</t>
  </si>
  <si>
    <t>кочубея 2</t>
  </si>
  <si>
    <t>Кочубея 4</t>
  </si>
  <si>
    <t>вагнер Кочубея, 3</t>
  </si>
  <si>
    <t>Абая 10,12,10/1 ВЛ</t>
  </si>
  <si>
    <t>Абая 8. 60 кв. дом</t>
  </si>
  <si>
    <t xml:space="preserve">Ввод-2, Т-2    Морозова 8 </t>
  </si>
  <si>
    <t>Морозова,  10</t>
  </si>
  <si>
    <t>Кочубея 5, морозова 12-14-16-20</t>
  </si>
  <si>
    <t>ТП-60   Ввод-1, Т-1        Ленина, 43</t>
  </si>
  <si>
    <t>аль-фараби 45</t>
  </si>
  <si>
    <t xml:space="preserve">тобол  </t>
  </si>
  <si>
    <t xml:space="preserve"> Каирбекова- Аль-фараби  нов. ж/д</t>
  </si>
  <si>
    <t>тобол</t>
  </si>
  <si>
    <t>Ввод-2, Т-2       тобол ч/с</t>
  </si>
  <si>
    <t>тобол ч/с</t>
  </si>
  <si>
    <t>каирбекова 65</t>
  </si>
  <si>
    <t>Ленина, 43</t>
  </si>
  <si>
    <t>детс.сад 2</t>
  </si>
  <si>
    <t>ЗАГС</t>
  </si>
  <si>
    <t>ТП-65А     Ввод-1, Т-1          Пристройка горисполкома Пушкина, 92</t>
  </si>
  <si>
    <t>пушкина 90</t>
  </si>
  <si>
    <t>Амангельды — 85</t>
  </si>
  <si>
    <t>Д 68 по Октябрьской</t>
  </si>
  <si>
    <t>№ 87 дом 50 кв по Амангельды</t>
  </si>
  <si>
    <t>Ввод-2, Т-2           50 кв. ж.д. № 87</t>
  </si>
  <si>
    <t>октябрьская-68</t>
  </si>
  <si>
    <t>гор. Акимат</t>
  </si>
  <si>
    <t>дом 60кв.  По Амангельды 85</t>
  </si>
  <si>
    <t>ТП-67  Ввод-1, Т-1     тарана 115</t>
  </si>
  <si>
    <t>тарана д113</t>
  </si>
  <si>
    <t>тарана 111</t>
  </si>
  <si>
    <t>Чехова 106, маг. Юбилейный</t>
  </si>
  <si>
    <t>макдак</t>
  </si>
  <si>
    <t>м-н жагат</t>
  </si>
  <si>
    <t>пекарня</t>
  </si>
  <si>
    <t>д\сад</t>
  </si>
  <si>
    <t>Элефант</t>
  </si>
  <si>
    <t>А-8</t>
  </si>
  <si>
    <t>Юбилейка +</t>
  </si>
  <si>
    <t>маг.Веснянка</t>
  </si>
  <si>
    <t>Ввод-2, Т-2      альфараби 92,98</t>
  </si>
  <si>
    <t>альфараби 96</t>
  </si>
  <si>
    <t>чехова 106/1</t>
  </si>
  <si>
    <t>чехова 106/2</t>
  </si>
  <si>
    <t>Арт кафе, Тарана 109 ВЛ</t>
  </si>
  <si>
    <t>аль.фараби 100</t>
  </si>
  <si>
    <t>маг.Юбилейный</t>
  </si>
  <si>
    <t>ТП-68  Ввод-1 Т-1         Дары   леса</t>
  </si>
  <si>
    <t>Ввод-2 Т-2            школа  № 2</t>
  </si>
  <si>
    <t>магазин дулатова 90 СИП</t>
  </si>
  <si>
    <t>апогей            ввод 2</t>
  </si>
  <si>
    <t>ТП-69  Ввод-1 Т-1  Цвет. Павильон ИП Насруллаева</t>
  </si>
  <si>
    <t>кафе Нео</t>
  </si>
  <si>
    <t>Банк</t>
  </si>
  <si>
    <t>баймаг 168</t>
  </si>
  <si>
    <t>ТОО Зем</t>
  </si>
  <si>
    <t>Амангельды 95</t>
  </si>
  <si>
    <t>гаражи Акимат</t>
  </si>
  <si>
    <t>Ввод-2 Т-2      Ювенальный суд пушкина 100/1</t>
  </si>
  <si>
    <t xml:space="preserve">нпц зем </t>
  </si>
  <si>
    <t>акимат, пристройка</t>
  </si>
  <si>
    <t>Баймагамбетова 168 2 под. вв-2</t>
  </si>
  <si>
    <t>Амангельды, 93 А</t>
  </si>
  <si>
    <t>Баймагамбетова, 168 Аптека 100</t>
  </si>
  <si>
    <t xml:space="preserve">маг. Меркурий </t>
  </si>
  <si>
    <t>ТП-73   Ввод-1 Т-1          Дулатова 89</t>
  </si>
  <si>
    <t>парт.архив</t>
  </si>
  <si>
    <t>СУД, ул. Тарана-Дулатова</t>
  </si>
  <si>
    <t xml:space="preserve">Ул. освещение </t>
  </si>
  <si>
    <t>культ. Училище</t>
  </si>
  <si>
    <t>нар. Суд</t>
  </si>
  <si>
    <t>Ввод-2 Т-2           Турист вв-1</t>
  </si>
  <si>
    <t>Дулатова 89  6 подъезд</t>
  </si>
  <si>
    <t>КазахЮвелир</t>
  </si>
  <si>
    <t>ТП-75   Ввод-1 Т-1             Киоск Победы</t>
  </si>
  <si>
    <t>А-4</t>
  </si>
  <si>
    <t>Дулатова, 105 СИП</t>
  </si>
  <si>
    <t>ТОО Каменск Уральск</t>
  </si>
  <si>
    <t>Ателье Север, маг.Эвелина</t>
  </si>
  <si>
    <t>ИП Радченко</t>
  </si>
  <si>
    <t>Амангельды 72 1-5подъезд</t>
  </si>
  <si>
    <t>алтынсарина 131</t>
  </si>
  <si>
    <t>ИВС</t>
  </si>
  <si>
    <t>магазин  Север</t>
  </si>
  <si>
    <t>Нац.лотер СИП</t>
  </si>
  <si>
    <t>Ввод-2 Т-2            Куры гриль</t>
  </si>
  <si>
    <t xml:space="preserve">аптека </t>
  </si>
  <si>
    <t>пятачок</t>
  </si>
  <si>
    <t>кайнар</t>
  </si>
  <si>
    <t>Склад хранения ТНП, Дулатова, 111А</t>
  </si>
  <si>
    <t>Каспи Банк</t>
  </si>
  <si>
    <t>амангельды 72</t>
  </si>
  <si>
    <t>9 эт.  Дом</t>
  </si>
  <si>
    <t>ВЛ-0,4 кВ  Дулатова  СИП</t>
  </si>
  <si>
    <t>ПС Сортировочная</t>
  </si>
  <si>
    <t>КТП-80    Ввод с тр-ра         АТС</t>
  </si>
  <si>
    <t>Костанай-2</t>
  </si>
  <si>
    <t>Фидер 1 СИП</t>
  </si>
  <si>
    <t>ТП-81 Ввод-1 Т-1           дом 170 а</t>
  </si>
  <si>
    <t>дом 168</t>
  </si>
  <si>
    <t>дом 174а</t>
  </si>
  <si>
    <t>дом 174</t>
  </si>
  <si>
    <t>Школа№5</t>
  </si>
  <si>
    <t>дом 170</t>
  </si>
  <si>
    <t>бородина 221 а</t>
  </si>
  <si>
    <t>дом 172,174,176</t>
  </si>
  <si>
    <t>Ввод-2 Т-2            освещение  школы</t>
  </si>
  <si>
    <t>котельная, гаражи</t>
  </si>
  <si>
    <t>ТП-82    Ввод с трансформатора        ул. освещение СИП</t>
  </si>
  <si>
    <t>Склад хранения ТНП, Строитель №3 СИП</t>
  </si>
  <si>
    <t>складская, ул.Рабочая</t>
  </si>
  <si>
    <t>Мастерская, гаражи СИП</t>
  </si>
  <si>
    <t>Рабочая, 184</t>
  </si>
  <si>
    <t>ип огай  Складская 22 СИП</t>
  </si>
  <si>
    <t>Тайшиков 2 эт</t>
  </si>
  <si>
    <t>МРБ</t>
  </si>
  <si>
    <t>Автобаза Рабочая, 186</t>
  </si>
  <si>
    <t>Рабочая, 171 Юнусова М.П.</t>
  </si>
  <si>
    <t>Рабочая, 168, СИП</t>
  </si>
  <si>
    <t>ТП-83  Ввод-1 Т-1         тоо Аяз</t>
  </si>
  <si>
    <t xml:space="preserve">Рабочая 170 </t>
  </si>
  <si>
    <t>Шипина 174</t>
  </si>
  <si>
    <t xml:space="preserve">ф.4 </t>
  </si>
  <si>
    <t>Рабочая 170А вв-1</t>
  </si>
  <si>
    <t>шипина  170 а</t>
  </si>
  <si>
    <t>УЛ.Освещение ВЛ</t>
  </si>
  <si>
    <t>рабочая 176 б</t>
  </si>
  <si>
    <t>Ввод-2 Т-2       Шипина 167</t>
  </si>
  <si>
    <t>Фидер 2</t>
  </si>
  <si>
    <t>ф.1</t>
  </si>
  <si>
    <t>шипина  155А</t>
  </si>
  <si>
    <t>Рабочая 174 а</t>
  </si>
  <si>
    <t>ТП-84   Ввод с трансформатора Т-1        федорина</t>
  </si>
  <si>
    <t>соколовский</t>
  </si>
  <si>
    <t>Алла, Рабочая, 184 склады</t>
  </si>
  <si>
    <t>Фабричная</t>
  </si>
  <si>
    <t>эком.плюс</t>
  </si>
  <si>
    <t>Быков</t>
  </si>
  <si>
    <t xml:space="preserve">КТП-85   Ввод с трансформатора     Фидер 1 </t>
  </si>
  <si>
    <t>Кирпичная</t>
  </si>
  <si>
    <t xml:space="preserve">Фидер 3 </t>
  </si>
  <si>
    <t xml:space="preserve">Фидер 4 </t>
  </si>
  <si>
    <t>Фидер 5</t>
  </si>
  <si>
    <t>Медионика</t>
  </si>
  <si>
    <t>ПС 110/35/10 кВ Юго-Западная</t>
  </si>
  <si>
    <t>ТП-86   Ввод-2 Т-2</t>
  </si>
  <si>
    <t>ГорГаз</t>
  </si>
  <si>
    <t xml:space="preserve">КТП-88   Ввод-1 Т-1             Фидер 5 </t>
  </si>
  <si>
    <t>К.Маркса-Лесная</t>
  </si>
  <si>
    <t xml:space="preserve">2 СШ-0,4кВ   Фидер 2 </t>
  </si>
  <si>
    <t>Фидер 1</t>
  </si>
  <si>
    <t>КТП-88А   Ввод-1 Т-1           НЦПК  Орлеу СИП</t>
  </si>
  <si>
    <t>Алтынсарина 151, жил дом с маг.</t>
  </si>
  <si>
    <t>Дулатова, 147а Авторазбор</t>
  </si>
  <si>
    <t>Лесхоз, ул.Гагарина</t>
  </si>
  <si>
    <t>шевченко  88</t>
  </si>
  <si>
    <t>Ввод-2 Т-2           Гагарина, 82 СИП</t>
  </si>
  <si>
    <t>лесхоз</t>
  </si>
  <si>
    <t xml:space="preserve">версаль </t>
  </si>
  <si>
    <t>фидер  Гагарина</t>
  </si>
  <si>
    <t>шевченко 88</t>
  </si>
  <si>
    <t>ТП-90  Ввод-1 Т-1       Женск консульт  и Логос</t>
  </si>
  <si>
    <t>пищ блок вв-1</t>
  </si>
  <si>
    <t>гаражи вв-1</t>
  </si>
  <si>
    <t>Род Дом</t>
  </si>
  <si>
    <t>хозкорпус 1</t>
  </si>
  <si>
    <t>род. Дом 1</t>
  </si>
  <si>
    <t>Ввод-2 Т-2             хозкорпус вв-2</t>
  </si>
  <si>
    <t>терап. Корпус вв-1</t>
  </si>
  <si>
    <t>род.дом  вв-2</t>
  </si>
  <si>
    <t>ТП-91   Ввод-1 Т-1          ТОО Алау ТВ ВП-0,4</t>
  </si>
  <si>
    <t>кафе Шолпан</t>
  </si>
  <si>
    <t>1000 мелочей</t>
  </si>
  <si>
    <t>Чехова 125  4-6 подъезд</t>
  </si>
  <si>
    <t>маг. Грааль</t>
  </si>
  <si>
    <t>чехова 125  1-3</t>
  </si>
  <si>
    <t>сто пов   Элита 95</t>
  </si>
  <si>
    <t>спортзал Рекорд</t>
  </si>
  <si>
    <t>тарана 117  1-2 под</t>
  </si>
  <si>
    <t>Аль-фараби 114, Фонд проблемн кредитов</t>
  </si>
  <si>
    <t>тарана  135/1</t>
  </si>
  <si>
    <t>Коктем 3 вв-1</t>
  </si>
  <si>
    <t>Павших Борцов  88</t>
  </si>
  <si>
    <t>Ввод-2 Т-2         цветная  аптека</t>
  </si>
  <si>
    <t>ВЛ- 0,4 кВ  маг. Беркут, Летунова 77</t>
  </si>
  <si>
    <t>аль-фараби 116, иволга</t>
  </si>
  <si>
    <t>тарана 135 вв.2</t>
  </si>
  <si>
    <t>тарана 117  1000 мел</t>
  </si>
  <si>
    <t>поликлиника 1    ввод  2</t>
  </si>
  <si>
    <t>Коктем 3 вв-2</t>
  </si>
  <si>
    <t>магазин Президент Чехова, 102</t>
  </si>
  <si>
    <t>КТП-92   Ввод с трансформатора        Ф-1</t>
  </si>
  <si>
    <t>АЗС Гелиос, ул. Краснасельская</t>
  </si>
  <si>
    <t>Каирбекова 310Б Скиф</t>
  </si>
  <si>
    <t>АЗС ТОО Гелиос Каирбекова 310</t>
  </si>
  <si>
    <t>ПС-35/6 кВ КЖБИ</t>
  </si>
  <si>
    <t>КТП-93   Ввод с трансформатора        б/н</t>
  </si>
  <si>
    <t>ул. Речная ТаунСай</t>
  </si>
  <si>
    <t>ТП-95   Ввод с трансформатора                   поселок</t>
  </si>
  <si>
    <t>Автобаза Иволги</t>
  </si>
  <si>
    <t>щиток в РУ-0,4кВ</t>
  </si>
  <si>
    <r>
      <rPr>
        <b/>
        <sz val="10"/>
        <color indexed="8"/>
        <rFont val="Arial"/>
        <family val="2"/>
      </rPr>
      <t xml:space="preserve">КТП-95А </t>
    </r>
    <r>
      <rPr>
        <b/>
        <sz val="10"/>
        <rFont val="Arial"/>
        <family val="2"/>
      </rPr>
      <t>Ввод с трансформатора Без названия</t>
    </r>
  </si>
  <si>
    <t>Пром зона Иволги</t>
  </si>
  <si>
    <t>ТП-96   Ввод-1 Т-1            Рабочая 139</t>
  </si>
  <si>
    <t>Автодорожный техникум</t>
  </si>
  <si>
    <t>Рабочая 141 Токарный</t>
  </si>
  <si>
    <t>автодорожный колледж вв-1</t>
  </si>
  <si>
    <t>СВ Стройбаза</t>
  </si>
  <si>
    <t>Ввод-2 Т-2           автодорожный колледж вв-2</t>
  </si>
  <si>
    <t>принт экспресс ИП Гуцало П.И.</t>
  </si>
  <si>
    <t>ТП-97А  Ввод-2 Т-2   Маг. Продтоваров, Чернышевского, 57</t>
  </si>
  <si>
    <t>Школа№6</t>
  </si>
  <si>
    <t>1 СШ-0,4 кВ      Ф-1</t>
  </si>
  <si>
    <t>Школа освещение</t>
  </si>
  <si>
    <t>ТП-98  Ввод-1 Т-1              Ф-4</t>
  </si>
  <si>
    <t>КИНЭУ корпус В</t>
  </si>
  <si>
    <t>КИНЭУ Корпус Б</t>
  </si>
  <si>
    <t>КинЭУ</t>
  </si>
  <si>
    <t xml:space="preserve">ф. 3 </t>
  </si>
  <si>
    <t>Ввод-2 Т-2         Ленинградская 40</t>
  </si>
  <si>
    <t>КИНЭУ Корпус А</t>
  </si>
  <si>
    <t>КИНЭУ адм.корпус</t>
  </si>
  <si>
    <t>КТП-99   Ввод с трансформатора      ул. освещение</t>
  </si>
  <si>
    <t xml:space="preserve">Ф-1 </t>
  </si>
  <si>
    <t>Костанай-2, Энгельса</t>
  </si>
  <si>
    <t xml:space="preserve">Ф -2 </t>
  </si>
  <si>
    <t xml:space="preserve">Ф -3 </t>
  </si>
  <si>
    <t>КТП-99а    Ввод-1 Т-1           Энгельса</t>
  </si>
  <si>
    <t>кинотеатр</t>
  </si>
  <si>
    <t>Костанай-2, Энгельса — Тургенева</t>
  </si>
  <si>
    <t>Яслисад</t>
  </si>
  <si>
    <t xml:space="preserve">Ф-3 Энгельса </t>
  </si>
  <si>
    <t>Белинского</t>
  </si>
  <si>
    <t xml:space="preserve">насосная </t>
  </si>
  <si>
    <t xml:space="preserve">ул. освещение </t>
  </si>
  <si>
    <t xml:space="preserve">  КТП-99Б   Ввод с трансформатора        ф-1 </t>
  </si>
  <si>
    <t>Костанай-2, Белинского- Достык</t>
  </si>
  <si>
    <t>уличное освещение</t>
  </si>
  <si>
    <t>ф- 2</t>
  </si>
  <si>
    <t xml:space="preserve">  КТП-99В   Ввод с трансформатора        ф-1 СИП</t>
  </si>
  <si>
    <t>Костанай-2, Достык (солнечная)</t>
  </si>
  <si>
    <t>Ф -2 СИП</t>
  </si>
  <si>
    <t>А- 50</t>
  </si>
  <si>
    <t>А- 20</t>
  </si>
  <si>
    <t>ТП-100  Ввод-1 Т-1  Операционный переход 3 этаж</t>
  </si>
  <si>
    <t>Обл. Больница</t>
  </si>
  <si>
    <t>Переход (кафе, диализ)</t>
  </si>
  <si>
    <t>МРТ  вв-1</t>
  </si>
  <si>
    <t>Ввод-2 Т-2    Гл. корпус</t>
  </si>
  <si>
    <t>МРТ  вв-2 (чиллер), терапевт.корпус</t>
  </si>
  <si>
    <t>Нефрос Азия, 1 Мая 151 1 этаж</t>
  </si>
  <si>
    <t>ТП-101  Ввод с трансформатора Т-1 1 СШ-0,4 кВ   Т-1</t>
  </si>
  <si>
    <t>Д/К.Профсоюзы</t>
  </si>
  <si>
    <t>ТП-102  Ввод с трансформатора        ойл центр СИП</t>
  </si>
  <si>
    <t>Козыбаева, 165</t>
  </si>
  <si>
    <t>Ц.Стадион АЗС</t>
  </si>
  <si>
    <t>Фидер № 2</t>
  </si>
  <si>
    <t>Гагарина, 138 Центр гемодиализа</t>
  </si>
  <si>
    <t>Фидер № 1</t>
  </si>
  <si>
    <t>ТП-103   Ввод с трансформатора      ул. 1 мая  90/2</t>
  </si>
  <si>
    <t>1  мая  88</t>
  </si>
  <si>
    <t>Общежитие подвал, около ТП-30</t>
  </si>
  <si>
    <t>1мая 88, 90/1</t>
  </si>
  <si>
    <t>ТП-104  Ввод-1 Т-1         Аль-фараби 85 вв-1</t>
  </si>
  <si>
    <t>Байтурсынова 49</t>
  </si>
  <si>
    <t>Байтурсынова, 47 универ</t>
  </si>
  <si>
    <t>Баймагамбетова 162, 4-6 подъезд, Экран</t>
  </si>
  <si>
    <t>кафе  + 9 эт. Дом</t>
  </si>
  <si>
    <t>Ввод-2 Т-2        Баймагамбетова 162, 1- 3 подъезд</t>
  </si>
  <si>
    <t>баймагамбетова 162 7под.</t>
  </si>
  <si>
    <t>кафе-Медео</t>
  </si>
  <si>
    <t>Байтурсынова  49</t>
  </si>
  <si>
    <t>трактир - бистро</t>
  </si>
  <si>
    <t>университет</t>
  </si>
  <si>
    <t>ТП-104 А    Ввод-1 Т-1         байтур. 45, гоголя 78</t>
  </si>
  <si>
    <t>баймагамбетова 158</t>
  </si>
  <si>
    <t>Байтурсынова 45</t>
  </si>
  <si>
    <t>КСТУ</t>
  </si>
  <si>
    <t>Торг.киоск</t>
  </si>
  <si>
    <t>кафе Black&amp;White</t>
  </si>
  <si>
    <t>А_50</t>
  </si>
  <si>
    <t>Ввод-2 Т-2     Компьютерный клюб Баймагамбетова, 158</t>
  </si>
  <si>
    <t>универ. Муз. Факультет</t>
  </si>
  <si>
    <t>библиотека</t>
  </si>
  <si>
    <t>А_25</t>
  </si>
  <si>
    <t>ТП-105  Ввод-1 Т-1     Гоголя 92</t>
  </si>
  <si>
    <t>общеж. Мед. Колледжа</t>
  </si>
  <si>
    <t>Мед.Училище</t>
  </si>
  <si>
    <t>Баймагамбетова 183</t>
  </si>
  <si>
    <t>Ввод-2 Т-2       женская консультация вв-2</t>
  </si>
  <si>
    <t>Баймагамбетова 183,  подвал</t>
  </si>
  <si>
    <t>Гоголя 96</t>
  </si>
  <si>
    <t>Аптека</t>
  </si>
  <si>
    <t>Толстого 69 1-3 подъезд</t>
  </si>
  <si>
    <t>ТП-106   Ввод-1 Т-1     соц.25, 70 кв.дом</t>
  </si>
  <si>
    <t>Кубеева,  21, 2 подъезд</t>
  </si>
  <si>
    <t>Кубеева 19</t>
  </si>
  <si>
    <t>кубеева 17, 1-2 подъезд</t>
  </si>
  <si>
    <t>маг.Иволга</t>
  </si>
  <si>
    <t>Сейфулина 2а Стройплщадка Ирина и К</t>
  </si>
  <si>
    <t>светофор</t>
  </si>
  <si>
    <t>Кубеева 21 5 подъезд</t>
  </si>
  <si>
    <t>Ввод-2 Т-2     Кубеева 17, 3-6 подъезд</t>
  </si>
  <si>
    <t>ВА-160 А СИП</t>
  </si>
  <si>
    <t>сейфулина 2</t>
  </si>
  <si>
    <t>Автомобильная 20 вв-1</t>
  </si>
  <si>
    <t>кубеева 23</t>
  </si>
  <si>
    <t>кубеева 19</t>
  </si>
  <si>
    <t>ТП-107  Ввод-2 Т-2         Павших Борцов, Д 165</t>
  </si>
  <si>
    <t>клуб строитель вв-2</t>
  </si>
  <si>
    <t>Клуб строитель</t>
  </si>
  <si>
    <t>Бородина, 188б</t>
  </si>
  <si>
    <t>магазин Кораблик СИП</t>
  </si>
  <si>
    <t>1 СШ-0,4 кВ               П борцов 169</t>
  </si>
  <si>
    <t>П борцов 171</t>
  </si>
  <si>
    <t>П борцов 167</t>
  </si>
  <si>
    <t>ТП-107А  Ввод-2 Т-2   ЖКК клуб строитель</t>
  </si>
  <si>
    <t>Бородина 227</t>
  </si>
  <si>
    <t xml:space="preserve"> 1 СШ-0,4 кВ Уалиханова, 112 вв-1</t>
  </si>
  <si>
    <t>Бородина, 99А</t>
  </si>
  <si>
    <t xml:space="preserve">АЗС Бахыт </t>
  </si>
  <si>
    <t>Бородина 225</t>
  </si>
  <si>
    <t>ИП Куров Т.Б., Валих. 112А</t>
  </si>
  <si>
    <t>бокс 3</t>
  </si>
  <si>
    <t>Бородина 225/1    ИП Калашников</t>
  </si>
  <si>
    <t>бородина 227/1</t>
  </si>
  <si>
    <t>ТП-108   Ввод-1 Т-1  Аптека   ЗАБОТА, опрн.пункт, светофор</t>
  </si>
  <si>
    <t>Чел.ГУ Шипина - Бородина</t>
  </si>
  <si>
    <t>ТОО  Ыбрай мойка вв-1</t>
  </si>
  <si>
    <t>Ввод-2 Т-2              СТО ч/с  по Шипина</t>
  </si>
  <si>
    <t>бородина 168</t>
  </si>
  <si>
    <t>Чел ГУ</t>
  </si>
  <si>
    <t>КТП-109  Ввод-1 Т-1           ф-4</t>
  </si>
  <si>
    <t xml:space="preserve">Картел Абая-Пролитарская </t>
  </si>
  <si>
    <t>картел 2</t>
  </si>
  <si>
    <t>Ввод-2 Т-2          Ф-1</t>
  </si>
  <si>
    <t>ТП-110 Вввод-1 Т-1        Наркодиспансер</t>
  </si>
  <si>
    <t>Нарко диспансер, около РП-2</t>
  </si>
  <si>
    <t>Вввод-2 Т-2         Поликлиника им.Смолина, Бородина, 124а вв-2</t>
  </si>
  <si>
    <t>институт  рабочая 155</t>
  </si>
  <si>
    <t>Фармаком</t>
  </si>
  <si>
    <t>магазин ТОТ</t>
  </si>
  <si>
    <t>Бородина 211А Строймаркет</t>
  </si>
  <si>
    <t>ВЛ-0,4 кВ  Гагарина-Бородлина</t>
  </si>
  <si>
    <t>клерк, Гагарина, 158</t>
  </si>
  <si>
    <t>Поликлиника наркология вв-2</t>
  </si>
  <si>
    <t>ТП-111    Ввод с трансформатора           Ф-3 СИП</t>
  </si>
  <si>
    <t>Мир сантехники ул.Железнодорожная</t>
  </si>
  <si>
    <t>ф-4 СИП</t>
  </si>
  <si>
    <t>ИП Федоров, Мир сантехники</t>
  </si>
  <si>
    <t>Мир сантехники</t>
  </si>
  <si>
    <t>ТП-112  Ввод с трансформатора       Остапенко С.Г., Каирбекова 133</t>
  </si>
  <si>
    <t>фидер  2</t>
  </si>
  <si>
    <t>Победы-Съянова</t>
  </si>
  <si>
    <t>Фидер 2   гаражи</t>
  </si>
  <si>
    <t>Фидер 3   Московская нечетная</t>
  </si>
  <si>
    <t>фидер  8   Московская четная</t>
  </si>
  <si>
    <t>ТП-113  Ввод с трансформатора     ул. освещение</t>
  </si>
  <si>
    <t>Рабочая -Съянова</t>
  </si>
  <si>
    <t>Каирбекова, 206</t>
  </si>
  <si>
    <t>Сьянова, 221/1</t>
  </si>
  <si>
    <t>Ф 2</t>
  </si>
  <si>
    <t>Ф 1</t>
  </si>
  <si>
    <t>ТП-115   Ввод-1 Т-1  дом  70  кв, Кубеева,  2а</t>
  </si>
  <si>
    <t>гл. корпус</t>
  </si>
  <si>
    <t>Онко.Диспансер Кубеева</t>
  </si>
  <si>
    <t>пищеблок 1</t>
  </si>
  <si>
    <t>Аптека Стомед</t>
  </si>
  <si>
    <t>рентген</t>
  </si>
  <si>
    <t>Новый корпус , вв-3 комп. Томограф</t>
  </si>
  <si>
    <t>Вввод-2 Т-2      Коттедж гостиница</t>
  </si>
  <si>
    <t>новый корпус</t>
  </si>
  <si>
    <t>Прачечная, овощехранилище</t>
  </si>
  <si>
    <t>КТП-115   Вввод-1 Т-1         Ф-1 СИП</t>
  </si>
  <si>
    <t>Пос. Корейский</t>
  </si>
  <si>
    <t>Вввод-2 Т-2         Ф-5 СИП</t>
  </si>
  <si>
    <t>Ф-4 СИП</t>
  </si>
  <si>
    <t>Ф-6 СИП</t>
  </si>
  <si>
    <t>КТП-115 А     Ввод с трансформатора       красносельская 67а,68а</t>
  </si>
  <si>
    <t>Онко.Диспансер с Совхозной</t>
  </si>
  <si>
    <t>Полиативное отделение вв-1</t>
  </si>
  <si>
    <t>гаражи</t>
  </si>
  <si>
    <t>АЗС промбаза7, Каирбекова, 50А</t>
  </si>
  <si>
    <t>Маг. Арман, Кубеева, 2</t>
  </si>
  <si>
    <t xml:space="preserve">ТП-116   Ввод с трансформатора         Школа  № 4 </t>
  </si>
  <si>
    <t>каирбекова 345</t>
  </si>
  <si>
    <t>Каирбекова 347</t>
  </si>
  <si>
    <t>спорт. Клуб</t>
  </si>
  <si>
    <t>ТП-117  Вввод-1 Т-1    освещ. Подъезда Герцена, 8</t>
  </si>
  <si>
    <t>сейфулина 13</t>
  </si>
  <si>
    <t>ГТС-3, Герцена 8</t>
  </si>
  <si>
    <t>АТС, дизель</t>
  </si>
  <si>
    <t>дом 80</t>
  </si>
  <si>
    <t>герцена 12 вв-1</t>
  </si>
  <si>
    <t>Вввод-2 Т-2      герцена 8 подъезд 2 вв-1</t>
  </si>
  <si>
    <t>Дом 70 кв. герцена 10</t>
  </si>
  <si>
    <t>дружбы 22а Общежитие вв-1</t>
  </si>
  <si>
    <t>дружбы 26</t>
  </si>
  <si>
    <t>ТП-118 В ввод-1 Т-1    Мауленова 35, пристройка, д/сад</t>
  </si>
  <si>
    <t>За Налоговой</t>
  </si>
  <si>
    <t>Ф-1 Караганда ГИИЗ ч/с</t>
  </si>
  <si>
    <t>Мауленова, 21 Налоговая иститут геологов</t>
  </si>
  <si>
    <t>Ввод-2 Т-2         Мауленова, 35 общежитие и мансарда</t>
  </si>
  <si>
    <t>Мауленова 33/7</t>
  </si>
  <si>
    <t>АБК Бахыт</t>
  </si>
  <si>
    <t>Костанай Кама</t>
  </si>
  <si>
    <t>УКК ТОО Бахыт</t>
  </si>
  <si>
    <t>ТП-119  Вввод-1 Т-1          Кафе надежда</t>
  </si>
  <si>
    <t>жол алтын</t>
  </si>
  <si>
    <t>СТО-Камкор</t>
  </si>
  <si>
    <t>ЧП Готовщиков</t>
  </si>
  <si>
    <t>столярный цех Могденко</t>
  </si>
  <si>
    <t>Вввод-2 Т-2         Тумар, Банк ЦК</t>
  </si>
  <si>
    <t>кардан авто</t>
  </si>
  <si>
    <t>ТОО  транспорт</t>
  </si>
  <si>
    <t>АТС сервис</t>
  </si>
  <si>
    <t>леон</t>
  </si>
  <si>
    <t>цех Миношенко</t>
  </si>
  <si>
    <t>Стройка СТО, ИП Тулегенов</t>
  </si>
  <si>
    <t>сто камкор    ввод 2</t>
  </si>
  <si>
    <t>Холодный цех</t>
  </si>
  <si>
    <t>ТОО Ван</t>
  </si>
  <si>
    <t>Орджоникидзе строение 23</t>
  </si>
  <si>
    <t>ТП-120  Ввод-1 Т-1       Мастерская за рулем</t>
  </si>
  <si>
    <t>КНС вв-2</t>
  </si>
  <si>
    <t>Достык ИП Каирбекова</t>
  </si>
  <si>
    <t xml:space="preserve">Новый дом каирбекова </t>
  </si>
  <si>
    <t>Ввод-2 Т-2      маг.  Каирбекова  347 б</t>
  </si>
  <si>
    <t>каирбекова 353</t>
  </si>
  <si>
    <t>каирбекова 351</t>
  </si>
  <si>
    <t>киевская 3</t>
  </si>
  <si>
    <t>Каирбекова 347а Сказка маг.</t>
  </si>
  <si>
    <t>каирбековам 351/1</t>
  </si>
  <si>
    <t>Sәтті гостиница</t>
  </si>
  <si>
    <t>киевская 7</t>
  </si>
  <si>
    <t>ТП-121   Ввод-1 Т-1          глазная больница</t>
  </si>
  <si>
    <t>Дом престарелых,  Гашека-Волынова</t>
  </si>
  <si>
    <t>уч. Корпус 1</t>
  </si>
  <si>
    <t>Ввод-2 Т-2     волынова 6</t>
  </si>
  <si>
    <t>ТП-122  Ввод с трансформатора          Мастерская В.Интернационалистов рядос с АГК</t>
  </si>
  <si>
    <t xml:space="preserve"> VIP.городок Иволга</t>
  </si>
  <si>
    <t>Черный рубильник на стене без названия</t>
  </si>
  <si>
    <t xml:space="preserve">Зеленая 2 </t>
  </si>
  <si>
    <t xml:space="preserve">Зеленая 1 </t>
  </si>
  <si>
    <t>ТП-123  Ввод-1 Т-1       Ворашилова, 52</t>
  </si>
  <si>
    <t>Волынова, 3д 10б</t>
  </si>
  <si>
    <t>Ворашилова, 11-50</t>
  </si>
  <si>
    <t>Ворашилова, 9, 5А</t>
  </si>
  <si>
    <t>ул.Ворошилова, 58</t>
  </si>
  <si>
    <t>СТО Югай</t>
  </si>
  <si>
    <t>СИМ</t>
  </si>
  <si>
    <t>Волынова 5-7, Ворашилова, 54</t>
  </si>
  <si>
    <t>Дом престарелых</t>
  </si>
  <si>
    <t>Интернат вв-1</t>
  </si>
  <si>
    <t>Ввод-2 Т-2          Ворашилова, 9</t>
  </si>
  <si>
    <t>Гаражи</t>
  </si>
  <si>
    <t>Дом инвалидов</t>
  </si>
  <si>
    <t>Котельная</t>
  </si>
  <si>
    <t>Ворашилова, 56,58,60</t>
  </si>
  <si>
    <t>ТП-124   Ввод-1, Т-1         гараж</t>
  </si>
  <si>
    <t>Абая 9 ВЛ</t>
  </si>
  <si>
    <t>Уч. Корпус КЮИ</t>
  </si>
  <si>
    <t xml:space="preserve">столовая </t>
  </si>
  <si>
    <t xml:space="preserve">зангер    </t>
  </si>
  <si>
    <t>уч. Корпус1</t>
  </si>
  <si>
    <t>ТП-125  Ввод с трансформатора       Лицей вв-1</t>
  </si>
  <si>
    <t>Физ.Мат.Школа</t>
  </si>
  <si>
    <t>ТП-126  Ввод-1, Т-1        волынова 8</t>
  </si>
  <si>
    <t>АТС 1</t>
  </si>
  <si>
    <t>Маяковского ДК</t>
  </si>
  <si>
    <t>маяковского 107/2 корпус 1</t>
  </si>
  <si>
    <t>маяковского 115</t>
  </si>
  <si>
    <t>маяк-го  121</t>
  </si>
  <si>
    <t>Маяковского 123</t>
  </si>
  <si>
    <t>Ввод-2, Т-2         маяковского 113</t>
  </si>
  <si>
    <t>Маяк-го  113-117 Чкалова</t>
  </si>
  <si>
    <t>Баня  + мойка</t>
  </si>
  <si>
    <t>Киноюность 2</t>
  </si>
  <si>
    <t>маяковского  117</t>
  </si>
  <si>
    <t>маяк-го 107/2 корпус 2</t>
  </si>
  <si>
    <t>картел</t>
  </si>
  <si>
    <t>ТП-127 В   вод с трансформатора       Фидер 2 СИП</t>
  </si>
  <si>
    <t>Чехова -Валиханова</t>
  </si>
  <si>
    <t>Фидер 4 СИП</t>
  </si>
  <si>
    <t>ТП-128   Ввод с трансформатора   Маг. Ласточка</t>
  </si>
  <si>
    <t>За Автоб. Парком</t>
  </si>
  <si>
    <t>ТП-129 Ввод-1, Т-1     Гл.корпус</t>
  </si>
  <si>
    <t>Орджоникидзе, 54/1</t>
  </si>
  <si>
    <t>Ул. Орджоникидзе (АЗС)</t>
  </si>
  <si>
    <t>ТП-130   Ввод-2, Т-2     ТОО ЖАН</t>
  </si>
  <si>
    <t>Чкалова-Гашека</t>
  </si>
  <si>
    <t>ТП-131   Ввод-1, Т-1         Маяковского 110</t>
  </si>
  <si>
    <t>Школа№20</t>
  </si>
  <si>
    <t>маяковского  120  пром. Маг.</t>
  </si>
  <si>
    <t>Школа №20 вв-1</t>
  </si>
  <si>
    <t>Киоск Маяковского, ЧП Киселев</t>
  </si>
  <si>
    <t>лидер 2010</t>
  </si>
  <si>
    <t>Ввод-2, Т-2        магазин   № 25</t>
  </si>
  <si>
    <t>терком ссоюз</t>
  </si>
  <si>
    <t>чкалова 7</t>
  </si>
  <si>
    <t>ТП-132   Ввод-1, Т-1           абая 24</t>
  </si>
  <si>
    <t>абая 16  почта</t>
  </si>
  <si>
    <t>ласточка</t>
  </si>
  <si>
    <t>маяковского 118</t>
  </si>
  <si>
    <t>волынова 16</t>
  </si>
  <si>
    <t>маяковского 116а вв-1</t>
  </si>
  <si>
    <t>Маяковского 116 вв-1</t>
  </si>
  <si>
    <t>Ввод-2, Т-2             абая 14</t>
  </si>
  <si>
    <t>абая  20</t>
  </si>
  <si>
    <t>чкалова 9</t>
  </si>
  <si>
    <t>маяковского 114</t>
  </si>
  <si>
    <t>дет. Сад 69</t>
  </si>
  <si>
    <t>почта вв-2</t>
  </si>
  <si>
    <t>ТП-136   Ввод-1, Т-1        кинотеатр КАЗАХСТАН</t>
  </si>
  <si>
    <t>карусель  2</t>
  </si>
  <si>
    <t>Дворец Пионеров, Алтынсарина</t>
  </si>
  <si>
    <t>сквер</t>
  </si>
  <si>
    <t>Гусеница</t>
  </si>
  <si>
    <t>Атракцион  Сюрприз</t>
  </si>
  <si>
    <t>библиотека вв-2</t>
  </si>
  <si>
    <t>Ввод-2, Т-2        библиотека</t>
  </si>
  <si>
    <t>Дворец пионеров</t>
  </si>
  <si>
    <t xml:space="preserve">не подписан </t>
  </si>
  <si>
    <t>алтынсарина 114</t>
  </si>
  <si>
    <t>ТП-138  Ввод-2, Т-2         Стройка  75 А</t>
  </si>
  <si>
    <t>гаражи севКаз ГРА</t>
  </si>
  <si>
    <t>Сев.Каз.Геология</t>
  </si>
  <si>
    <t>Алтынсарина 110 вв-2</t>
  </si>
  <si>
    <t>1 СШ-0,4 кВ       Гоголя, 75 ИВЦ</t>
  </si>
  <si>
    <t>повстанческая 25</t>
  </si>
  <si>
    <t>павлова 50</t>
  </si>
  <si>
    <t>хим.лаборатория Алтынсарина, 108</t>
  </si>
  <si>
    <t>Чс  Павлова  вл</t>
  </si>
  <si>
    <t>ТП-141 Ввод с трансформатора         Ф № 2</t>
  </si>
  <si>
    <t>КТЭК — контора, Летунова</t>
  </si>
  <si>
    <t>ф № 3</t>
  </si>
  <si>
    <t>ф № 1</t>
  </si>
  <si>
    <t>контора КТЭК</t>
  </si>
  <si>
    <t>гаражи КТЭК</t>
  </si>
  <si>
    <t>ТП-150 Ввод-1, Т-1       Башибаев СИП</t>
  </si>
  <si>
    <t>Пласт  окно</t>
  </si>
  <si>
    <t>Р-н .Мельницы Пионер-Люкс</t>
  </si>
  <si>
    <t xml:space="preserve">ТОО ЭСС Норд Киевская, 21А </t>
  </si>
  <si>
    <t>А25</t>
  </si>
  <si>
    <t xml:space="preserve">ТП-151 Ввод-1, Т-1 Магазин </t>
  </si>
  <si>
    <t>холодильник</t>
  </si>
  <si>
    <t xml:space="preserve">магазин </t>
  </si>
  <si>
    <t>Гостиница</t>
  </si>
  <si>
    <t>2 СШ-0,4 кВ Офис ОРТ с 1 по 4</t>
  </si>
  <si>
    <t>ТП-153 Ввод с трансформатора    ввод - 1</t>
  </si>
  <si>
    <t xml:space="preserve"> КТП-154 Ввод с трансформатора Ф-3 СИП</t>
  </si>
  <si>
    <t>П.Киевский</t>
  </si>
  <si>
    <t>не подписан 100 А</t>
  </si>
  <si>
    <t>ТП-157   Ввод-1, Т-1             Фонтан</t>
  </si>
  <si>
    <t>атриум 2</t>
  </si>
  <si>
    <t>Шахматный клуб, Баймагамбетова 164</t>
  </si>
  <si>
    <t>ТОО Картел</t>
  </si>
  <si>
    <t>Аль-Фараби,  72 с аптекой</t>
  </si>
  <si>
    <t>Баймагамб-ва, 88 кв. 129</t>
  </si>
  <si>
    <t>Атриум, Аль-Фараби 74</t>
  </si>
  <si>
    <t>Ввод-2, Т-2        Аль-Фараби, 45/б Закусочная</t>
  </si>
  <si>
    <t>Аль-фараби  72</t>
  </si>
  <si>
    <t>стоматология вв-3</t>
  </si>
  <si>
    <t>Байтурсынова,  57 дом 48 кв</t>
  </si>
  <si>
    <t>9 этажный дом ввод 2</t>
  </si>
  <si>
    <t>стоматология 2</t>
  </si>
  <si>
    <t>куранты</t>
  </si>
  <si>
    <t>Абдуллин Байтурс. 164</t>
  </si>
  <si>
    <t>ул. Освещение</t>
  </si>
  <si>
    <t>КТП-161а  В вод с трансформатора    Фидер № 1 СИП</t>
  </si>
  <si>
    <t>Ул.Л.Беды (АЗС)</t>
  </si>
  <si>
    <t>Фидер № 2 СИП</t>
  </si>
  <si>
    <t>Фидер № 3 СИП</t>
  </si>
  <si>
    <t>Фидер № 4 СИП</t>
  </si>
  <si>
    <t>ТП-162   Ввод-1 Т-1         тарана 70</t>
  </si>
  <si>
    <t>Дулатова-Тарана</t>
  </si>
  <si>
    <t>алтынсарина  119</t>
  </si>
  <si>
    <t>евразийский банк</t>
  </si>
  <si>
    <t>дулатова 62</t>
  </si>
  <si>
    <t>Дулатова 68 вв-1 КазАгрекс</t>
  </si>
  <si>
    <t>алтын. 121, пушкина 65</t>
  </si>
  <si>
    <t>ТОО Сабрина</t>
  </si>
  <si>
    <t>Ввод-2, Т-2     пушкина 69</t>
  </si>
  <si>
    <t>Дулатова 68 вв-2 КазАгрекс</t>
  </si>
  <si>
    <t>Пушкина, 65</t>
  </si>
  <si>
    <t>ТП-192   Ввод-1 Т-1              свободы 34</t>
  </si>
  <si>
    <t>интернат ул.Краснасельская</t>
  </si>
  <si>
    <t>Ф-1, интернат</t>
  </si>
  <si>
    <t>Пасейдон Свободы</t>
  </si>
  <si>
    <t>интернат</t>
  </si>
  <si>
    <t>Ввод-2, Т-2        кафе  Бриз СИП</t>
  </si>
  <si>
    <t>ф-2 интернат</t>
  </si>
  <si>
    <t>Киоск Кубеева</t>
  </si>
  <si>
    <t>ТП-201    Ввод-1 Т-1           проходная</t>
  </si>
  <si>
    <t>Кунай-строй.материалы</t>
  </si>
  <si>
    <t>Сауран-склад</t>
  </si>
  <si>
    <t>котельная- токарный цех</t>
  </si>
  <si>
    <t>МСЦ</t>
  </si>
  <si>
    <t>Ввод-2, Т-2       КНС вв-1</t>
  </si>
  <si>
    <t>ТП-205   Ввод-1 Т-1         Лермонтова 10</t>
  </si>
  <si>
    <t>Маг. Сулпак</t>
  </si>
  <si>
    <t>Ф-2 ВЛ</t>
  </si>
  <si>
    <t>Алтынсарина 230  1-54 вв-1</t>
  </si>
  <si>
    <t>ИП Панин СИП</t>
  </si>
  <si>
    <t>Ввод-2, Т-2              Алтынсарина 230</t>
  </si>
  <si>
    <t>дет. Сад №34</t>
  </si>
  <si>
    <t>Ф-1 маг. ВОСТОК</t>
  </si>
  <si>
    <t>Лермонтова, 10 маг. Хамхоев</t>
  </si>
  <si>
    <t>ТП-206   Ввод-1 Т-1              РСО</t>
  </si>
  <si>
    <t>Плодоовощная база</t>
  </si>
  <si>
    <t>Ввод-2, Т-2           Пожарная насосная</t>
  </si>
  <si>
    <t>тр-р в-2</t>
  </si>
  <si>
    <t>В-тр</t>
  </si>
  <si>
    <t>ЧП Соломаха</t>
  </si>
  <si>
    <t>КТП-213  Ввод-1 Т-1           Ф-3</t>
  </si>
  <si>
    <t>Ул.Красный Кузнец (колесные ряды)</t>
  </si>
  <si>
    <t>2СШ-0,4кВ        Ф-1                       СИП</t>
  </si>
  <si>
    <t>ТП-217  Ввод-1 Т-1        Цент. Гастроном Гоголя, 89</t>
  </si>
  <si>
    <t>Каз- Французский центр (ателье Чародейка)</t>
  </si>
  <si>
    <t>гоголя 89  2-6 подъезд</t>
  </si>
  <si>
    <t xml:space="preserve"> АлтынКуз, обменник</t>
  </si>
  <si>
    <t>Каз-франц. Центр вв-1</t>
  </si>
  <si>
    <t>Ввод-2, Т-2         баймагамб 156 1-4</t>
  </si>
  <si>
    <t>баймагамб 156  5-8</t>
  </si>
  <si>
    <t>ТОО Сымбат</t>
  </si>
  <si>
    <t>павлова 68</t>
  </si>
  <si>
    <t>Гоголя, 89 1 подъезд</t>
  </si>
  <si>
    <t>Каз-франц. Центр вв-2</t>
  </si>
  <si>
    <t>ТП-224  Ввод-1 Т-1</t>
  </si>
  <si>
    <t>призывной пункт вв-1</t>
  </si>
  <si>
    <t>Обл. военкомат</t>
  </si>
  <si>
    <t>Бизнес центр  Урожайная, 16</t>
  </si>
  <si>
    <t>ф  № 1</t>
  </si>
  <si>
    <t>гаражи урожайная, 16</t>
  </si>
  <si>
    <t>маг. Спутник</t>
  </si>
  <si>
    <t>Спутник</t>
  </si>
  <si>
    <t>урожайная  20</t>
  </si>
  <si>
    <t>Ввод-2, Т-2    ф № 2</t>
  </si>
  <si>
    <t>ТП-225   Ввод-1 Т-1    Урожайн 29 , 144 кв. вв-2</t>
  </si>
  <si>
    <t>К.Батыра, 2Б ГрандВояж</t>
  </si>
  <si>
    <t>Ул. Орджоникидзе (маг. Бытавая химия)</t>
  </si>
  <si>
    <t>Орджоникидзе,  15</t>
  </si>
  <si>
    <t>2СШ-0,4кВ    Урожайн 29 , 144 кв. вв-1</t>
  </si>
  <si>
    <t>орджоникидзе   52</t>
  </si>
  <si>
    <t>урожайная 37</t>
  </si>
  <si>
    <t>молодежная 17</t>
  </si>
  <si>
    <t xml:space="preserve">дом ветереанов </t>
  </si>
  <si>
    <t>ТП-231 Ввод-1 Т-1          ТОО Тимир Жилкен Уральская, 6 вв-1</t>
  </si>
  <si>
    <t>Ул. Уральская (маг.Крайс)</t>
  </si>
  <si>
    <t>уральская  2а</t>
  </si>
  <si>
    <t>уральская 6</t>
  </si>
  <si>
    <t>уральская 1</t>
  </si>
  <si>
    <t>Ввод-2, Т-2       пер. уральский  6</t>
  </si>
  <si>
    <t>ИП Баймуратов, стоянка</t>
  </si>
  <si>
    <t>Уральская д. 8</t>
  </si>
  <si>
    <t>уральская 4/1</t>
  </si>
  <si>
    <t>уральская 4</t>
  </si>
  <si>
    <t xml:space="preserve">мауленова 30 а </t>
  </si>
  <si>
    <t>пер. уральский 8</t>
  </si>
  <si>
    <t>уральская 2</t>
  </si>
  <si>
    <t>пер уральсий 6/1</t>
  </si>
  <si>
    <t>пер. уральский 4</t>
  </si>
  <si>
    <t>ТП-236   Ввод-1 Т-1       Общежитие дизельного</t>
  </si>
  <si>
    <t>Ул. Абая (за маг. Емшан)</t>
  </si>
  <si>
    <t>2СШ-0,4кВ          Дом, 107</t>
  </si>
  <si>
    <t>пр. Абая 38</t>
  </si>
  <si>
    <t>ТП-247   Ввод-2, Т-2       ТОО «Наладчик» Карб. 8А</t>
  </si>
  <si>
    <t>Автотранс</t>
  </si>
  <si>
    <t>Карбышева 8  КазАгроКом</t>
  </si>
  <si>
    <t>Маг. Автомобилист"</t>
  </si>
  <si>
    <t>1 СШ-0,4 кВ       ГРАНД ХАУС</t>
  </si>
  <si>
    <t>Город-1 Ф-1</t>
  </si>
  <si>
    <t>Гараж Ф-1</t>
  </si>
  <si>
    <t>Город-2</t>
  </si>
  <si>
    <t>каз Агроком</t>
  </si>
  <si>
    <t>ТП-251  Ввод-1 Т-1          Спортивная 3</t>
  </si>
  <si>
    <t>насосная КТЭК</t>
  </si>
  <si>
    <t>Ул. Штабная,11(военный городок)</t>
  </si>
  <si>
    <t>СПОРТ КОМПЛЕКС</t>
  </si>
  <si>
    <t>СПОРТИВНАЯ, дом 8</t>
  </si>
  <si>
    <t>Ввод-2 Т-2           10-й дом</t>
  </si>
  <si>
    <t>Центральная, д 11</t>
  </si>
  <si>
    <t>Ф-1 (финские дома)                 СИП</t>
  </si>
  <si>
    <t>12-й дом</t>
  </si>
  <si>
    <t>частный дом</t>
  </si>
  <si>
    <t>ТП-252    Ввод-1 Т-1        чп баязитов</t>
  </si>
  <si>
    <t>За клубом ФАРАОН</t>
  </si>
  <si>
    <t>частный сектор Гвардейская</t>
  </si>
  <si>
    <t>гвардейская 23</t>
  </si>
  <si>
    <t>ЧП Шайкенова</t>
  </si>
  <si>
    <t>Ввод-2 Т-2          Гвард 17. 70кв дом</t>
  </si>
  <si>
    <t>Гвард 21    70кв дом</t>
  </si>
  <si>
    <t>Гвард 19</t>
  </si>
  <si>
    <t>Гвардейская 21/2</t>
  </si>
  <si>
    <t>Коттедж Розинов СИП</t>
  </si>
  <si>
    <t>ТП-253   Ввод-1 Т-1         САДОВАЯ 100 К</t>
  </si>
  <si>
    <t>Ул. Штабная, 13-16</t>
  </si>
  <si>
    <t>САДОВАЯ 100 Д</t>
  </si>
  <si>
    <t xml:space="preserve"> Ф-1 вл</t>
  </si>
  <si>
    <t>Ввод-2 Т-2         САДОВАЯ 100 Е</t>
  </si>
  <si>
    <t>САДОВАЯ 100 И</t>
  </si>
  <si>
    <t>резерв</t>
  </si>
  <si>
    <t>Пекарня Зеленая 6/1</t>
  </si>
  <si>
    <t>Стройка, Моко, кв. ж/д, Зеленая 6/3</t>
  </si>
  <si>
    <t>ШТАБНАЯ 13,16</t>
  </si>
  <si>
    <t>ТП-254   Ввод с трансформатора     мансарда</t>
  </si>
  <si>
    <t>ЧП Гумбатов</t>
  </si>
  <si>
    <t>Столовая индуст. колледжа</t>
  </si>
  <si>
    <t>Синагога</t>
  </si>
  <si>
    <t>Абая  33//1 новая общ.</t>
  </si>
  <si>
    <t>Столовая Ввод-1</t>
  </si>
  <si>
    <t>ТП-256   Ввод-2 Т-2          Стройка</t>
  </si>
  <si>
    <t>Напротив ГЭК маяк-го104/1</t>
  </si>
  <si>
    <t>Джамбула 93 кв 36-79</t>
  </si>
  <si>
    <t>Джамбула 89 кв 1-50</t>
  </si>
  <si>
    <t>Маяковского 104/1 вв-1</t>
  </si>
  <si>
    <t xml:space="preserve">Юстиция </t>
  </si>
  <si>
    <t>1 СШ-0,4 кВ          Джамбула 93 кв 1-35</t>
  </si>
  <si>
    <t>джамбула 91</t>
  </si>
  <si>
    <t>джамбула 95</t>
  </si>
  <si>
    <t>пекарня  ввод 1</t>
  </si>
  <si>
    <t>маяковского 104/2</t>
  </si>
  <si>
    <t>ТП-264   Ввод-1 Т-1        Комарова Ф-2</t>
  </si>
  <si>
    <t>Маг. Березка</t>
  </si>
  <si>
    <t>Алтынсарина № 5,№7 Красноармейская, 62</t>
  </si>
  <si>
    <t>Комарова  13</t>
  </si>
  <si>
    <t>Ввод-2 Т-2         Шаталова Н.С. вв-2</t>
  </si>
  <si>
    <t>фидер № 1</t>
  </si>
  <si>
    <t>маг березка</t>
  </si>
  <si>
    <t>Алтынсарина 9</t>
  </si>
  <si>
    <t>ТП-265  Ввод-1 Т-1          НацЭкс Беды, 23 А</t>
  </si>
  <si>
    <t>Дет поликлиника</t>
  </si>
  <si>
    <t>А35</t>
  </si>
  <si>
    <t>Гараж ВЛ</t>
  </si>
  <si>
    <t>Ввод-2 Т-2       Саматический корпус фидер № 2</t>
  </si>
  <si>
    <t>ТП-266  Ввод-1 Т-1        Ифекционный корпус</t>
  </si>
  <si>
    <t>ТОО Азалия плюс Абая, 63</t>
  </si>
  <si>
    <t>ТП-270   Ввод-1 Т-1       АБАЯ 33 общежитие</t>
  </si>
  <si>
    <t>Ул. Абая, 33 (индус. кол.)</t>
  </si>
  <si>
    <t>Сельхоз лаборатория</t>
  </si>
  <si>
    <t>учебный корпус</t>
  </si>
  <si>
    <t>2 СШ - 0,4 кВ         Баумана-Абая офис</t>
  </si>
  <si>
    <t>КТП-300  Ввод с трансформатора        Ул. сборка</t>
  </si>
  <si>
    <t>Гаражи ГЭС</t>
  </si>
  <si>
    <t>Цех ЖБИ</t>
  </si>
  <si>
    <t>ПР1</t>
  </si>
  <si>
    <t>ТП-300А     Ввод-2 Т-2    Ф-3</t>
  </si>
  <si>
    <t>1 СШ-0,4 кВ     Ф-5</t>
  </si>
  <si>
    <t>Ф-4</t>
  </si>
  <si>
    <r>
      <rPr>
        <b/>
        <sz val="10"/>
        <color indexed="8"/>
        <rFont val="Arial"/>
        <family val="2"/>
      </rPr>
      <t xml:space="preserve">КТП-301  </t>
    </r>
    <r>
      <rPr>
        <b/>
        <sz val="10"/>
        <rFont val="Arial"/>
        <family val="2"/>
      </rPr>
      <t>Ввод с трансформатора     Склад ОКСА Ф-"А", "В"</t>
    </r>
  </si>
  <si>
    <t>КГЭС</t>
  </si>
  <si>
    <t>Склад Ангар РСУ (новый)</t>
  </si>
  <si>
    <t>Столярный цех</t>
  </si>
  <si>
    <t>СШ-1 контора</t>
  </si>
  <si>
    <t>КТП-302  Ввод с трансформатора     Ф-1</t>
  </si>
  <si>
    <t>Тепличный Комбинат Каирбекова, 447</t>
  </si>
  <si>
    <t>маг. Ак-Жол</t>
  </si>
  <si>
    <t>Колбасный цех</t>
  </si>
  <si>
    <t>КТП-303   Ввод с трансформатора    Котеджи</t>
  </si>
  <si>
    <t>Цветочное хоз-во</t>
  </si>
  <si>
    <t>ул. 2-я Костанайская 56/19 СИП</t>
  </si>
  <si>
    <t>ПКСТ Текстильщик уч. № 1859, 1817 СИП</t>
  </si>
  <si>
    <t>Ч.сектор</t>
  </si>
  <si>
    <t>Админ.бытовой корпус ТОО «Амина+»</t>
  </si>
  <si>
    <t>ул. 2-я Костанайская 56/23 СИП</t>
  </si>
  <si>
    <t>КТП-304    Ввод с трансформатора     не подписан</t>
  </si>
  <si>
    <t>РПБ ЦРО</t>
  </si>
  <si>
    <t>Контора</t>
  </si>
  <si>
    <t>ТП-305   Ввод-1 Т-1  Частный жилой дом</t>
  </si>
  <si>
    <t>Гагарина-Абая</t>
  </si>
  <si>
    <t>Гагарина, 58</t>
  </si>
  <si>
    <t>Гагарина, 36 КореяАвто</t>
  </si>
  <si>
    <t>Ввод-2 Т-2       Абая, 237</t>
  </si>
  <si>
    <t>Комосмольская, 173 с проездом Ф-1</t>
  </si>
  <si>
    <t>ТП-306 В вод-1 Т-1     Освещение ЦПКиО</t>
  </si>
  <si>
    <t>Д/к Профсоюзов</t>
  </si>
  <si>
    <t>А-250</t>
  </si>
  <si>
    <t>Школа вв-1</t>
  </si>
  <si>
    <t>Бородина, 163</t>
  </si>
  <si>
    <t>Ф-1                       СИП</t>
  </si>
  <si>
    <t>Ввод-2 Т-2    Суд</t>
  </si>
  <si>
    <t>кафе Джумакулов</t>
  </si>
  <si>
    <t>Павших Борцов 144 вв-2</t>
  </si>
  <si>
    <t>Маг. Сабрина</t>
  </si>
  <si>
    <t>Стомед (склад)</t>
  </si>
  <si>
    <t>НурБанк вв-2</t>
  </si>
  <si>
    <t>ТП-307  Ввод-1 Т-1       пав.борцов  149</t>
  </si>
  <si>
    <t>Гагарина- Бородина за Прагой</t>
  </si>
  <si>
    <t>гагарина 139</t>
  </si>
  <si>
    <t>шевченко 130</t>
  </si>
  <si>
    <t>гагарина  137/1</t>
  </si>
  <si>
    <t>Ввод-2 Т-2     бородина 144  ввод 2</t>
  </si>
  <si>
    <t>Детсад</t>
  </si>
  <si>
    <t>бородина 142</t>
  </si>
  <si>
    <t>бассейн</t>
  </si>
  <si>
    <t>ТП-310   Ввод-1 Т-1     Абая, 203</t>
  </si>
  <si>
    <t>Зель.рынок (телеателье)</t>
  </si>
  <si>
    <t>церковь СИП</t>
  </si>
  <si>
    <t>повстанческая 114</t>
  </si>
  <si>
    <t>Ввод-2 Т-2      шевченко 64</t>
  </si>
  <si>
    <t>кафе  ладога</t>
  </si>
  <si>
    <t>повстанческая 114 ТОО Бакыт</t>
  </si>
  <si>
    <t>Т/Д Алтынсарина, 143 СИП</t>
  </si>
  <si>
    <t>Нижняя оптовка</t>
  </si>
  <si>
    <t>Ритуальные услуги</t>
  </si>
  <si>
    <t>Т/Д ул. Победы, 55А</t>
  </si>
  <si>
    <t xml:space="preserve">Магазин Мега </t>
  </si>
  <si>
    <t>ТП-311    Ввод-2 Т-2   Набережная,  56а Крухмалев</t>
  </si>
  <si>
    <t>9-этажка (большой мост)</t>
  </si>
  <si>
    <t>фидер 2 ВЛ</t>
  </si>
  <si>
    <t>фидер 1 ВЛ</t>
  </si>
  <si>
    <t>вест</t>
  </si>
  <si>
    <t>тарана 2а,2б</t>
  </si>
  <si>
    <t>ТП-312    Ввод-1 Т-1  Ф-4 Зеркало</t>
  </si>
  <si>
    <t>ул.Кайрбекова 196</t>
  </si>
  <si>
    <t>Каирбекова, 96</t>
  </si>
  <si>
    <t>маг. Автомагистраль</t>
  </si>
  <si>
    <t>ТП-315   Ввод-1 Т-1    Алтынсарина, 136, 138 проммаг</t>
  </si>
  <si>
    <t>Садик (около тп-310)</t>
  </si>
  <si>
    <t>Абая 191</t>
  </si>
  <si>
    <t>Алтынсарина маг. Азия</t>
  </si>
  <si>
    <t>Алтынсарина, маг. ГУМ</t>
  </si>
  <si>
    <t>Т/Д Алтынсарина, 168, 168А, 170,172 вв-1</t>
  </si>
  <si>
    <t>ф2</t>
  </si>
  <si>
    <t>Абая 181,  СТО вв-1</t>
  </si>
  <si>
    <t>Абая 193 жилой дом Турежанова</t>
  </si>
  <si>
    <t>маг. Таран-Абая 185</t>
  </si>
  <si>
    <t>Ввод-2 Т-2       Абая 181,  СТО вв-2</t>
  </si>
  <si>
    <t>алтынсарина 150</t>
  </si>
  <si>
    <t>ф-1 город</t>
  </si>
  <si>
    <t>дет. сад</t>
  </si>
  <si>
    <t>Т/Д Алтынсарина, 168, 168А, 170,172 вв-2</t>
  </si>
  <si>
    <t>ТП-321  Ввод-1 Т-1     ЧП Мамедов</t>
  </si>
  <si>
    <t>Туб.диспансер</t>
  </si>
  <si>
    <t>баймагамб.3  корпус 3</t>
  </si>
  <si>
    <t>Ввод-2 Т-2        силов. Глав. Корпуса</t>
  </si>
  <si>
    <t>пищеблок</t>
  </si>
  <si>
    <t>осв. Гл.корпуса</t>
  </si>
  <si>
    <t>ТП-336   Ввод-1 Т-1      пушкина 29/Тәуелсіздік 32, Фаза А</t>
  </si>
  <si>
    <t>Гор.отдел</t>
  </si>
  <si>
    <t>столовая поликлиники УВД</t>
  </si>
  <si>
    <t>А-75</t>
  </si>
  <si>
    <t>ТД  Виолетта</t>
  </si>
  <si>
    <t>Тәуелсіздік 34 Растегайки</t>
  </si>
  <si>
    <t>ИВС УВД вв-1</t>
  </si>
  <si>
    <t>банк</t>
  </si>
  <si>
    <t>Ввод-2 Т-2     пушкина 33</t>
  </si>
  <si>
    <t>сбербанк, поликлиника УВД</t>
  </si>
  <si>
    <t>ТП-337    Ввод-1 Т-1     Спальный корпус, Тарана столовая</t>
  </si>
  <si>
    <t>интернат им. Алтынсарина</t>
  </si>
  <si>
    <t>банк, резерв</t>
  </si>
  <si>
    <t>Гл.корпус</t>
  </si>
  <si>
    <t>кафе таур</t>
  </si>
  <si>
    <t>уч. Корпус</t>
  </si>
  <si>
    <t>Ввод-2 Т-2  маг. Спорттоваров</t>
  </si>
  <si>
    <t>ЧП Садиков</t>
  </si>
  <si>
    <t>Тарана 46, вв-2</t>
  </si>
  <si>
    <t>Депортамент образования</t>
  </si>
  <si>
    <t>Музей</t>
  </si>
  <si>
    <t>прокуратура №2</t>
  </si>
  <si>
    <r>
      <rPr>
        <b/>
        <sz val="10"/>
        <color indexed="8"/>
        <rFont val="Arial"/>
        <family val="2"/>
      </rPr>
      <t xml:space="preserve">ТП-346   </t>
    </r>
    <r>
      <rPr>
        <b/>
        <sz val="10"/>
        <rFont val="Arial"/>
        <family val="2"/>
      </rPr>
      <t>Ввод с трансформатора (пломба)     ИП Лекарева Лермонтова, 23 А</t>
    </r>
  </si>
  <si>
    <t>Лермонтова 28А</t>
  </si>
  <si>
    <t>КТП-347   Ввод с трансформатора     Ф-1</t>
  </si>
  <si>
    <t>Угол .Байтурсынова 3, Валиханова</t>
  </si>
  <si>
    <t>Ф-5 СИП</t>
  </si>
  <si>
    <t>ТП-348   Ввод-1 Т-1    Ф-3</t>
  </si>
  <si>
    <t>Угол Козыбаева-Валиханова</t>
  </si>
  <si>
    <t>Ввод-2 Т-2       Ф-1</t>
  </si>
  <si>
    <t>ТП-349   Ввод-1 Т-1         Город Ф-2</t>
  </si>
  <si>
    <t>На тер. Адал иК</t>
  </si>
  <si>
    <t>не подписан</t>
  </si>
  <si>
    <t>Прачечная вв-1</t>
  </si>
  <si>
    <t>Ввод-2 Т-2      Опель центр</t>
  </si>
  <si>
    <t>ТП-360    Ввод-2 Т-2       Летунова, 95</t>
  </si>
  <si>
    <t>10 этажка возле Универа</t>
  </si>
  <si>
    <t>не подписан СИП</t>
  </si>
  <si>
    <t>1 СШ-0,4 кВ      ИП Бекетов</t>
  </si>
  <si>
    <t>Сцена</t>
  </si>
  <si>
    <t>Летунова, 95</t>
  </si>
  <si>
    <t>насосная</t>
  </si>
  <si>
    <t>ТП-361  Ввод-1 Т-1          КРУ</t>
  </si>
  <si>
    <t>банк  ВТБ СИП</t>
  </si>
  <si>
    <t>тарана 116 СИП</t>
  </si>
  <si>
    <t>Пушкина Общежитие пед.Института</t>
  </si>
  <si>
    <t>Пушкина  121 вв-1</t>
  </si>
  <si>
    <t>Общежитие- 2 вв-1</t>
  </si>
  <si>
    <t>Ввод-2 Т-2       Пушкина 135</t>
  </si>
  <si>
    <t>Фидер  1 ВЛ</t>
  </si>
  <si>
    <t>ТП-363    Ввод-1 Т-1   Ледовая Арена вв-1</t>
  </si>
  <si>
    <t>2 СШ-0,4 кВ      Ледовая арена вент.камера</t>
  </si>
  <si>
    <t>Ледовая Арена вв-2</t>
  </si>
  <si>
    <t>ТП-370   Ввод-1 Т-1     д 167 кв</t>
  </si>
  <si>
    <t>Д\сад</t>
  </si>
  <si>
    <t>Угол Баймаг.-Амангельды</t>
  </si>
  <si>
    <t>шанс</t>
  </si>
  <si>
    <t>гор СЭС</t>
  </si>
  <si>
    <t>Байтурсынова Победы холод. Установки</t>
  </si>
  <si>
    <t>баня</t>
  </si>
  <si>
    <t>Баймагамбетова, 213</t>
  </si>
  <si>
    <t>Баймагамбетова, 213, Центр МРТ</t>
  </si>
  <si>
    <t xml:space="preserve">Ввод-2 Т-2        д 167 кв </t>
  </si>
  <si>
    <t>кафе</t>
  </si>
  <si>
    <t xml:space="preserve">Наурыз </t>
  </si>
  <si>
    <t>Баймагамбетова,  170</t>
  </si>
  <si>
    <t>Амангельды 76</t>
  </si>
  <si>
    <t>Амангельды,95 маг. Анциферова</t>
  </si>
  <si>
    <t>ТП-374   Ввод-1 Т-1    кафе Минутка</t>
  </si>
  <si>
    <t>Зеленый рынок</t>
  </si>
  <si>
    <t>щитовая Отау-Сауда</t>
  </si>
  <si>
    <t>Скорая помощь</t>
  </si>
  <si>
    <t>ТОО Троянда</t>
  </si>
  <si>
    <t>кафе АЙЯ</t>
  </si>
  <si>
    <t>кафе Смак</t>
  </si>
  <si>
    <t>ЧП Кузнецов</t>
  </si>
  <si>
    <t>кафе  Камкор</t>
  </si>
  <si>
    <t>отау сауда - киоск</t>
  </si>
  <si>
    <t>павельон  Береке</t>
  </si>
  <si>
    <t>Ввод-2 Т-2       киоск-рыба</t>
  </si>
  <si>
    <t>щитовая рынка вв-2</t>
  </si>
  <si>
    <t>освещение базара Отау Сауда</t>
  </si>
  <si>
    <t>щитовая кооператор</t>
  </si>
  <si>
    <t>ТП-400   Ввод-1 Т-1      Гоголя, 112 вв-1 новый ж/д</t>
  </si>
  <si>
    <t>Баня самал (стоянка )</t>
  </si>
  <si>
    <t>Ввод-2 Т-2         ТОО Агрохимпродукт вв-2</t>
  </si>
  <si>
    <t>Гоголя, 112 Донарт</t>
  </si>
  <si>
    <t>Ф-1 Гоголя</t>
  </si>
  <si>
    <t>ВЛ частный сектор ул. Чехова</t>
  </si>
  <si>
    <t>ТП-401 В вод-1 Т-1     Производствееный корпус вв-2</t>
  </si>
  <si>
    <t>Дом печати</t>
  </si>
  <si>
    <t>Редакция адм. Корпус</t>
  </si>
  <si>
    <t>Типография</t>
  </si>
  <si>
    <t>Мауленова 30 Б</t>
  </si>
  <si>
    <t>Ввод-2 Т-2         Мауленова, 22</t>
  </si>
  <si>
    <t>Мауленова, 18</t>
  </si>
  <si>
    <t>Производствееный корпус вв-2</t>
  </si>
  <si>
    <t>Мауленова, 18/1</t>
  </si>
  <si>
    <t>Мауленова, 18/3</t>
  </si>
  <si>
    <t>маг. Витамин</t>
  </si>
  <si>
    <t>Мауленова 30 Б лифтовое хоз-во</t>
  </si>
  <si>
    <t>ИП Отрашенко Мауленова, 16А магазин</t>
  </si>
  <si>
    <t>Мауленова, 16А КСТ мед</t>
  </si>
  <si>
    <t>А- 95</t>
  </si>
  <si>
    <t>Уральская, 8А Аптека</t>
  </si>
  <si>
    <t>А-20</t>
  </si>
  <si>
    <t>Уральская, 10</t>
  </si>
  <si>
    <t>ТП-402 В вод-1 Т-1     издат. Дом.Цех</t>
  </si>
  <si>
    <t>издат. Дом.  Офис</t>
  </si>
  <si>
    <t>Штаб ГО Баймагамбетова-Дощанова</t>
  </si>
  <si>
    <t>ГО</t>
  </si>
  <si>
    <t>Созвездие</t>
  </si>
  <si>
    <t>депортамент обороны</t>
  </si>
  <si>
    <t>Ввод-2 Т-2      Досжанова, 39 ЕвроАзия</t>
  </si>
  <si>
    <t>Ф -1</t>
  </si>
  <si>
    <t>Алтел СИП</t>
  </si>
  <si>
    <t>ТП-403 В вод-1 Т-1  Маг.-пекарня ул. Чехова-Аль-Фараби</t>
  </si>
  <si>
    <t>Школа №1</t>
  </si>
  <si>
    <t>Аль-фараби 101, маг. 9 Эт. дом</t>
  </si>
  <si>
    <t>чехова 98, 1 мая 81</t>
  </si>
  <si>
    <t>столовая экон. Колл.</t>
  </si>
  <si>
    <t xml:space="preserve">Ввод-2 Т-2       чехова 100,102 </t>
  </si>
  <si>
    <t>1 мая 99</t>
  </si>
  <si>
    <t>Торговый павильон «Далель»</t>
  </si>
  <si>
    <t>9 эт. Дом Аль-Фараби 101  ввод 2</t>
  </si>
  <si>
    <t>школа ввод 2</t>
  </si>
  <si>
    <t>Лидер 2010 Ларек</t>
  </si>
  <si>
    <t>ТП-404 В  вод-1 Т-1    Ф-4 чехова 105а</t>
  </si>
  <si>
    <t>Баня Самал</t>
  </si>
  <si>
    <t>Институт Агропромпроект</t>
  </si>
  <si>
    <t>кондит.цех</t>
  </si>
  <si>
    <t>2 СШ-0,4кВ       Мойка</t>
  </si>
  <si>
    <t xml:space="preserve"> энергонадзор</t>
  </si>
  <si>
    <t>баня вв-2</t>
  </si>
  <si>
    <t>ТП-405   Ввод-1 Т-1     Челночек</t>
  </si>
  <si>
    <t>Павлова-Баймагамбетова</t>
  </si>
  <si>
    <t>2 СШ-0,4кВ     Баймагамбетова, 169 4-6 подъезд</t>
  </si>
  <si>
    <t>ресторан Дидир</t>
  </si>
  <si>
    <t>Баймагамбетова, 169 1-3 подъезд</t>
  </si>
  <si>
    <t xml:space="preserve">Баймагамбетова, 169 Навигатор </t>
  </si>
  <si>
    <t>А-5</t>
  </si>
  <si>
    <t>ТП-406    Ввод-1 Т-1     Баймагамбетова  179 подъезд 11-14</t>
  </si>
  <si>
    <t>Муз.школа по ул.Баймагам.</t>
  </si>
  <si>
    <t>козыбаева 39</t>
  </si>
  <si>
    <t>Нур-отан вв-2</t>
  </si>
  <si>
    <t>Ввод-2 Т-2        Баймагамбетова 179 подъезд 5-10</t>
  </si>
  <si>
    <t>павлова 70</t>
  </si>
  <si>
    <t>Баймагамбетова 179 подъезд 1-4</t>
  </si>
  <si>
    <t>ТП-407   Ввод-1 Т-1     Журавлевой, 29</t>
  </si>
  <si>
    <t>Чехова Общество слепых</t>
  </si>
  <si>
    <t>Чехова 23  общество слепых</t>
  </si>
  <si>
    <t>Куст. Общество слепых вв-1</t>
  </si>
  <si>
    <t>Ввод-2 Т-2    коттеджи</t>
  </si>
  <si>
    <t xml:space="preserve">чехова </t>
  </si>
  <si>
    <t xml:space="preserve">ж/д Коханов </t>
  </si>
  <si>
    <t>Журавлева 7 по ГП</t>
  </si>
  <si>
    <t>ТП-408   Ввод-1 Т-1         общ. Охотников</t>
  </si>
  <si>
    <t>таможня</t>
  </si>
  <si>
    <t>Ввод-2 Т-2       ТОО Ян-Кост адм. Здание</t>
  </si>
  <si>
    <t>Дайнега склады  Ян-Кост вв-2</t>
  </si>
  <si>
    <t>казначейство</t>
  </si>
  <si>
    <t>ТП-409    Ввод-1 Т-1 на вводе</t>
  </si>
  <si>
    <t>Р-н Дом печати Около ТП-9 на територии</t>
  </si>
  <si>
    <t xml:space="preserve">Ввод-2 2 СШ-0,4 кВ      чп Бекпасов </t>
  </si>
  <si>
    <t>маг. Особняк СИП</t>
  </si>
  <si>
    <t>ТП-410     Ввод-1 Т-1     АЗС плюс Досжанова, 184/1</t>
  </si>
  <si>
    <t>Майлина-Гоголя Гаражи обкома</t>
  </si>
  <si>
    <t>шиномонтаж ГЭК 7 СИП</t>
  </si>
  <si>
    <t>гаражи ДВД</t>
  </si>
  <si>
    <t>Департамент гос. Доходы Майлина 2А вв-1</t>
  </si>
  <si>
    <t>майлина  5/5а</t>
  </si>
  <si>
    <t>ГЭК   Химик</t>
  </si>
  <si>
    <t>Ввод-2 Т-2      шаруа Шылык вв-2</t>
  </si>
  <si>
    <t>налоговый комитет</t>
  </si>
  <si>
    <t>ЧП Хамиев</t>
  </si>
  <si>
    <t>Фин полиция прокуратура</t>
  </si>
  <si>
    <t>ТП-411   Ввод-1 Т-1      пристройка школы</t>
  </si>
  <si>
    <t>Баймагамбетова-Дощанова   Школа №12</t>
  </si>
  <si>
    <t>Дощанова  66а мед центр</t>
  </si>
  <si>
    <t xml:space="preserve">Ввод-2 Т-2        школа </t>
  </si>
  <si>
    <t>Дощанова 76</t>
  </si>
  <si>
    <t>Павлова 71, 71/1, 71/2 коттедж</t>
  </si>
  <si>
    <t>Павлова 69 вв-2</t>
  </si>
  <si>
    <t>коттедж Павлова 71/1 СИП</t>
  </si>
  <si>
    <t>ТП-412    Ввод-1 Т-1   Пекарня вв-1</t>
  </si>
  <si>
    <t>Центр Дом быта «экспресс»</t>
  </si>
  <si>
    <t>Ввод-2 Т-2        Толстого, 52 вв-2</t>
  </si>
  <si>
    <t>Толстого, 62 Маг. Кенгуру</t>
  </si>
  <si>
    <t>Толстого, 52 Торговый павилион</t>
  </si>
  <si>
    <t>Толстого, 62 Фотосалон</t>
  </si>
  <si>
    <t>Толстого, 62</t>
  </si>
  <si>
    <t>Почта</t>
  </si>
  <si>
    <t>ТП-413     Ввод-1 Т-1        павлова 46</t>
  </si>
  <si>
    <t>Гоголя Абая Маг.Кооператор</t>
  </si>
  <si>
    <t>5 апреля 34 а вв-1</t>
  </si>
  <si>
    <t xml:space="preserve">5 апреля 34 а </t>
  </si>
  <si>
    <t>Ввод-2 Т-2      павлова 42</t>
  </si>
  <si>
    <t>гоголя 61</t>
  </si>
  <si>
    <t>кооператор вв-2</t>
  </si>
  <si>
    <t>Павлова 44 камера ГУВД</t>
  </si>
  <si>
    <t>Абая 160</t>
  </si>
  <si>
    <t>ТП-414 В вод-1 Т-1      экспресс  ИП Лим</t>
  </si>
  <si>
    <t>толстого 127</t>
  </si>
  <si>
    <t>экспресс  ИП Лим</t>
  </si>
  <si>
    <t>Майлина 19/1 вв-1</t>
  </si>
  <si>
    <t>Майлина 2/2 а департамент Юстиции</t>
  </si>
  <si>
    <t>Майлина 17, Толстого, 120</t>
  </si>
  <si>
    <t>маг. НУР</t>
  </si>
  <si>
    <t>машинный зал</t>
  </si>
  <si>
    <t>освещение стат. управления</t>
  </si>
  <si>
    <t>Ввод-2 Т-2           экспресс  ИП Лим 2</t>
  </si>
  <si>
    <t>дзержинского 16</t>
  </si>
  <si>
    <t>майлина 19</t>
  </si>
  <si>
    <t>майлина 21</t>
  </si>
  <si>
    <t>дзержинского 14 а</t>
  </si>
  <si>
    <t>Аль-Фараби, 123 балапан</t>
  </si>
  <si>
    <t>Аль-Фараби 121, мясная  лавка</t>
  </si>
  <si>
    <t>ТП-415 В вод-1 Т-1         Гаражи АКЦПТ</t>
  </si>
  <si>
    <t>Майлина 15</t>
  </si>
  <si>
    <t>Таможня</t>
  </si>
  <si>
    <t>дзержинского 12</t>
  </si>
  <si>
    <t>Майлина 13</t>
  </si>
  <si>
    <t>гоголя 148</t>
  </si>
  <si>
    <t>Гоголя 146</t>
  </si>
  <si>
    <t>Школа № 115</t>
  </si>
  <si>
    <t>офис НЭСО Дзержинского, 3а</t>
  </si>
  <si>
    <t>Ввод-2 Т-2         ясли  сад</t>
  </si>
  <si>
    <t>гоголя 144</t>
  </si>
  <si>
    <t>Д/сад 63, гимназия</t>
  </si>
  <si>
    <t>ТП-416 В вод-1 Т-1       Ф -1</t>
  </si>
  <si>
    <t>Салон молодоженов по ул. Абая</t>
  </si>
  <si>
    <t>алгобас вв-1</t>
  </si>
  <si>
    <t>сарыарка вв-1</t>
  </si>
  <si>
    <t>Абая 164 Народный банк</t>
  </si>
  <si>
    <t>Ввод-2 Т-2       Маг. Эдем</t>
  </si>
  <si>
    <t>абая 164</t>
  </si>
  <si>
    <t>Золото Москвы</t>
  </si>
  <si>
    <t>аль-фараби 43</t>
  </si>
  <si>
    <t>ал-фараби 45</t>
  </si>
  <si>
    <t>Толстого 40 детский диспансер</t>
  </si>
  <si>
    <t>ТП-417 В  вод-1 Т-1       Без названия</t>
  </si>
  <si>
    <t xml:space="preserve">павлова 76, 1 мая  65 </t>
  </si>
  <si>
    <t>Угол Гоголя-1 мая (стикс)</t>
  </si>
  <si>
    <t>1 мая  62 вв-1</t>
  </si>
  <si>
    <t>Павлова 74 вв-1</t>
  </si>
  <si>
    <t>Ввод-2 Т-2         чехова 94</t>
  </si>
  <si>
    <t xml:space="preserve">гоголя 115 </t>
  </si>
  <si>
    <t>Павлова 74 вв-2</t>
  </si>
  <si>
    <t>Гоголя 125  поликлиника ИП Ким</t>
  </si>
  <si>
    <t>Гоголя 113  катодная станция</t>
  </si>
  <si>
    <t>ТП-418   Ввод-1 Т-1         Школа №24</t>
  </si>
  <si>
    <t>Паспортный стол Пожарн.чась</t>
  </si>
  <si>
    <t>Кафе ЧП Алпысова, ИП Куисанов</t>
  </si>
  <si>
    <t>Гоголя-Павлова За КНБ</t>
  </si>
  <si>
    <t>КНБ, Агентство, Правительств.связь</t>
  </si>
  <si>
    <t>КНБ корпус Б  вв-1</t>
  </si>
  <si>
    <t>ИП Жумабаев Гоголя-79</t>
  </si>
  <si>
    <t>Павлова, 58</t>
  </si>
  <si>
    <t>Павлова-60/1, 62</t>
  </si>
  <si>
    <t>Ввод-2 Т-2        Алтынсарина, 105</t>
  </si>
  <si>
    <t>Павлова-61, 63 вв-2</t>
  </si>
  <si>
    <t>ТП-419  Ввод-1 Т-1              Корпус Б</t>
  </si>
  <si>
    <t>Съезд Гоголя Саноторий Дружба</t>
  </si>
  <si>
    <t>Корпус В</t>
  </si>
  <si>
    <t>Торговый дом Каирбекова, 16</t>
  </si>
  <si>
    <t>Съянова, 36 жилой дом</t>
  </si>
  <si>
    <t>Спальный корпус</t>
  </si>
  <si>
    <t>Каирбекова, 12 Сказака</t>
  </si>
  <si>
    <t>Толстого 25, вв-1</t>
  </si>
  <si>
    <t>Гоголя 3 коттедж</t>
  </si>
  <si>
    <t>М-10</t>
  </si>
  <si>
    <t>М-8</t>
  </si>
  <si>
    <t>Ввод-2 Т-2        Гоголя 17</t>
  </si>
  <si>
    <t>Ф 1 Гоголя-Съянова</t>
  </si>
  <si>
    <t>коттедж Тукенов</t>
  </si>
  <si>
    <t>Поселок</t>
  </si>
  <si>
    <t>Съянова, 19 Баня Добрый</t>
  </si>
  <si>
    <t xml:space="preserve"> ТП-420 Ввод-1 Т-1       строймастер</t>
  </si>
  <si>
    <t>Старая ГЭС</t>
  </si>
  <si>
    <t xml:space="preserve">мауленова 11а центр адоптации </t>
  </si>
  <si>
    <t>Ввод-2 Т-2         мелькомплекс  Троянда</t>
  </si>
  <si>
    <t>Маул. Д.10А  вв-2</t>
  </si>
  <si>
    <t>Бор. Д.1А</t>
  </si>
  <si>
    <t>мауленова 11 а Фонд милосердия, адоптации</t>
  </si>
  <si>
    <t>ф-1 ВЛ Досжанова, 133</t>
  </si>
  <si>
    <t>ТП-421    Ввод-1 Т-1       Планета Электроники вв-1</t>
  </si>
  <si>
    <t>ТОО Кооператор вв-1</t>
  </si>
  <si>
    <t>За Каз почтой</t>
  </si>
  <si>
    <t>Карета Ваниль Сити центр</t>
  </si>
  <si>
    <t>Туалет</t>
  </si>
  <si>
    <t>Ева павилион-5,6,9</t>
  </si>
  <si>
    <t>Торговая карета Сити центр СИП</t>
  </si>
  <si>
    <t>Ввод-2 Т-2   Почта Павильон 2,4</t>
  </si>
  <si>
    <t>Кафе Пристань светодиодный экран</t>
  </si>
  <si>
    <t>ИП Калиева, Торговая палата  Пункт быстрого питания Троянда</t>
  </si>
  <si>
    <t>ТП-429 В вод-1 Т-1       БАЙМАГ.189- 1 вв-1</t>
  </si>
  <si>
    <t>Альфараби 91 вв-1</t>
  </si>
  <si>
    <t>За Драм. Театр</t>
  </si>
  <si>
    <t>Ввод-2 Т-2      аль-фараби 93</t>
  </si>
  <si>
    <t>драмтеатр    ввод 2</t>
  </si>
  <si>
    <t>ИП Баязитов вв-2</t>
  </si>
  <si>
    <t>ТП-450 В вод-1 Т-1    Тенисный корт вв-1</t>
  </si>
  <si>
    <t>Пляж</t>
  </si>
  <si>
    <t>Ввод-2 Т-2    Ф-1</t>
  </si>
  <si>
    <t>Тенисный корт вв-2</t>
  </si>
  <si>
    <t>1СШ-0,4 кВ    БАМБУК</t>
  </si>
  <si>
    <t>ТП-452                Ввод-1 Т-1      Урицкого 134</t>
  </si>
  <si>
    <t>Пушкина Универсам</t>
  </si>
  <si>
    <t>Ввод-2 Т-2      Банк вв-2</t>
  </si>
  <si>
    <t>Тарана, 134</t>
  </si>
  <si>
    <t>Тарана, 168</t>
  </si>
  <si>
    <t>ТП-453    Ввод-1 Т-1    Урицкого 60 коттедж</t>
  </si>
  <si>
    <t>Урицкого-Пушкина Школа №8</t>
  </si>
  <si>
    <t>школа вв-1</t>
  </si>
  <si>
    <t>8  кв. дом</t>
  </si>
  <si>
    <t>А- 120</t>
  </si>
  <si>
    <t>теплицы</t>
  </si>
  <si>
    <t>ТП-455   Ввод-1 Т-1        Алтынсарина 106</t>
  </si>
  <si>
    <t>Алтынсарина 106 станция Теле-2</t>
  </si>
  <si>
    <t>Угол Алтынсарина-Павлова</t>
  </si>
  <si>
    <t>КНБ</t>
  </si>
  <si>
    <t>КНБ спецсвязь</t>
  </si>
  <si>
    <t>Досжанова, 21 Баня</t>
  </si>
  <si>
    <t>Ввод-2 Т-2      Детский сад вв-2</t>
  </si>
  <si>
    <t>Казахтелеком Алтынсарина, 105 Кольцующая линия</t>
  </si>
  <si>
    <t>Алтынсарина 98</t>
  </si>
  <si>
    <t>ТП-455а   Ввод-1 Т-1   Майлина, 57а вв-1 офис маг. Мандарин</t>
  </si>
  <si>
    <t>Нефтебаза маг.Орбита</t>
  </si>
  <si>
    <t>дзержинского 56</t>
  </si>
  <si>
    <t>кафе Бельд</t>
  </si>
  <si>
    <t xml:space="preserve">Дзержинского 58 </t>
  </si>
  <si>
    <t>дзержинского 60</t>
  </si>
  <si>
    <t>Ввод-2 Т-2    Майлина, 57 вв-2 Блок А</t>
  </si>
  <si>
    <t>майлина 57</t>
  </si>
  <si>
    <t>майлина 59</t>
  </si>
  <si>
    <t>ТП-455Б   Ввод-1 Т-1    ф-1 частный сектор</t>
  </si>
  <si>
    <t>Победы-Майлина Маг. Даулет</t>
  </si>
  <si>
    <t>майлина 67</t>
  </si>
  <si>
    <t>маг. Даулет вв-1</t>
  </si>
  <si>
    <t>Орбита вв-1</t>
  </si>
  <si>
    <t>дзержинского  82 (частный дом)</t>
  </si>
  <si>
    <t>Орбита вв-2</t>
  </si>
  <si>
    <t>ЧП  Ахмелов, маг. Даулет</t>
  </si>
  <si>
    <t>Дзержинского  88 оздоров.комплекс</t>
  </si>
  <si>
    <t>ТП-456 1СШ-0,4 кВ  (Т-1 отсутствует)  Урицкого 19/3</t>
  </si>
  <si>
    <t>майлина 18 а  автомастерская</t>
  </si>
  <si>
    <t>Угол Майлина-Амангельды</t>
  </si>
  <si>
    <t>урицкого 19, победы 207</t>
  </si>
  <si>
    <t xml:space="preserve">амангельды 198-майлина 24 </t>
  </si>
  <si>
    <t>дом  на 180 кв вв-2</t>
  </si>
  <si>
    <t>Ввод-2 Т-2    Урицкого  15 кондитер цех</t>
  </si>
  <si>
    <t>магазин смеш. товаров</t>
  </si>
  <si>
    <t>Павильон на остановке цветы</t>
  </si>
  <si>
    <t>Урицкого  15/1</t>
  </si>
  <si>
    <t>Урицкого  19/1 коттедж</t>
  </si>
  <si>
    <t>ТП-457 В  вод с трансформатора    дом 9 выход на опору №1</t>
  </si>
  <si>
    <t>урицкого 13</t>
  </si>
  <si>
    <t>181 квартирный  дом</t>
  </si>
  <si>
    <t>Мвйлина 16</t>
  </si>
  <si>
    <t>ТП-458 В  вод с трансформатора   тарана 184,186,188</t>
  </si>
  <si>
    <t>Угол Майлина-Тарана</t>
  </si>
  <si>
    <t>Тарана, 165, 161 светофор</t>
  </si>
  <si>
    <t>дзержинского ч/с</t>
  </si>
  <si>
    <t>гастроном</t>
  </si>
  <si>
    <t xml:space="preserve">Тарана </t>
  </si>
  <si>
    <t>ТП-459 Ввод-2 Т-2    Ф-2</t>
  </si>
  <si>
    <t>Д/к Химик</t>
  </si>
  <si>
    <t>рабат</t>
  </si>
  <si>
    <t>мираф</t>
  </si>
  <si>
    <t>Тарана 147</t>
  </si>
  <si>
    <t xml:space="preserve">Автомойка </t>
  </si>
  <si>
    <t>Альянс  банк вв-2</t>
  </si>
  <si>
    <t>М-70</t>
  </si>
  <si>
    <t>Аль-Фараби, 117/2</t>
  </si>
  <si>
    <t>ДК Химик</t>
  </si>
  <si>
    <t>Тарана, 155 ВЛ-0,4</t>
  </si>
  <si>
    <t>малый жил. Поселок</t>
  </si>
  <si>
    <t>Ф-1 большой жил. Поселок</t>
  </si>
  <si>
    <t>ТП-462    Ввод-1 Т-1   Щитовая 3 вв-1</t>
  </si>
  <si>
    <t>Пед.институт</t>
  </si>
  <si>
    <t>КЭСТК</t>
  </si>
  <si>
    <t>2СШ-0,4 кВ      Щитовая 1 вв-2</t>
  </si>
  <si>
    <t>Щитовая 2 вв-2</t>
  </si>
  <si>
    <t>ТП-485  В вод-1 Т-1     кафе Сеул</t>
  </si>
  <si>
    <t>Маг. Рахат</t>
  </si>
  <si>
    <t>рахат вв-1</t>
  </si>
  <si>
    <t>тостого 49</t>
  </si>
  <si>
    <t>гоголя 42 а</t>
  </si>
  <si>
    <t>каирбекова 53</t>
  </si>
  <si>
    <t>Ввод-2 Т-2    абая 62</t>
  </si>
  <si>
    <t>рахат вв-2</t>
  </si>
  <si>
    <t>гоголя 62  ввод 2</t>
  </si>
  <si>
    <t>гоголя 60</t>
  </si>
  <si>
    <t xml:space="preserve">ТП-502   Ввод-1 Т-1     ип Дудин </t>
  </si>
  <si>
    <t xml:space="preserve">Район Острова </t>
  </si>
  <si>
    <t>2СШ-0,4 кВ    Авиационная-5А ТОО Тинтоника</t>
  </si>
  <si>
    <t>ТП-518   Ввод-1 Т-1         Абая 104</t>
  </si>
  <si>
    <t>Жемчужина</t>
  </si>
  <si>
    <t>Джамбула, 20 фидер № 4</t>
  </si>
  <si>
    <t>Джамбула, 25</t>
  </si>
  <si>
    <t>Ввод-2 Т-2        Ф-6</t>
  </si>
  <si>
    <t>абая 116</t>
  </si>
  <si>
    <t>ЧП Абдрофинов</t>
  </si>
  <si>
    <t>кафе  УМИТ</t>
  </si>
  <si>
    <t>Абая 116 В</t>
  </si>
  <si>
    <t xml:space="preserve"> ТП-523  Ввод-1 Т-1          кафе  КУБА СИП</t>
  </si>
  <si>
    <t>Р-он наримн.рынка За Лимпопо</t>
  </si>
  <si>
    <t>Абая  68  вв-1</t>
  </si>
  <si>
    <t>коттедж филиппов</t>
  </si>
  <si>
    <t>Ввод-2 Т-2     ТД БУМ</t>
  </si>
  <si>
    <t>ЧП Шакиров, ЧП Кукета</t>
  </si>
  <si>
    <t>Крытый рынок (Наримановка)</t>
  </si>
  <si>
    <t>Леонида Беды 20, ИП Мынайдаров</t>
  </si>
  <si>
    <t>Абая  68 вв-2</t>
  </si>
  <si>
    <t>ТП-524   Ввод-1 Т-1    коттедж Хакимжанова, 16</t>
  </si>
  <si>
    <t>Автобаза газа</t>
  </si>
  <si>
    <t>Хакимжанова, 30</t>
  </si>
  <si>
    <t>СТО Маяковского</t>
  </si>
  <si>
    <t>База Газа</t>
  </si>
  <si>
    <t>ТП-537 Ввод-1 Т-1      Фидер № 2</t>
  </si>
  <si>
    <t>Абая Харимжанова Тарлан авто</t>
  </si>
  <si>
    <t>хакимжановой  5/1</t>
  </si>
  <si>
    <t>абая 62</t>
  </si>
  <si>
    <t>Ввод-2 Т-2       тарлан   ввод  2</t>
  </si>
  <si>
    <t>тарлан   ввод  1</t>
  </si>
  <si>
    <t>Хаким.56,маяков.102</t>
  </si>
  <si>
    <t>ТП-538   Ввод-1 Т-1      оздоров. Комплекс Олимп</t>
  </si>
  <si>
    <t>Баймагамбетова 4Дом малютки Дельфин</t>
  </si>
  <si>
    <t>Баймагамбетова, 8 Дущенко вв-2</t>
  </si>
  <si>
    <t>Баймагамбетова, 6 А ИП Кан СИП</t>
  </si>
  <si>
    <t>детс.сад  дельфин вв-1</t>
  </si>
  <si>
    <t>А50</t>
  </si>
  <si>
    <t>Ввод-2 Т-2 АЗС</t>
  </si>
  <si>
    <t>стадион СИП</t>
  </si>
  <si>
    <t>байм.4а</t>
  </si>
  <si>
    <t>азс, мойка, Гвардейская</t>
  </si>
  <si>
    <t>ТП-539  Ввод-1 Т-1       Абая   40/1</t>
  </si>
  <si>
    <t>Абая 42/1</t>
  </si>
  <si>
    <t>абая 50</t>
  </si>
  <si>
    <t>абая 44/1</t>
  </si>
  <si>
    <t>ТП-540   Ввод-1 Т-1         ф-1</t>
  </si>
  <si>
    <t>5 декабря Школа №18</t>
  </si>
  <si>
    <t>Алтынсарина 1, суши Хиро</t>
  </si>
  <si>
    <t>ЖЕТИ  КАЗЫНА</t>
  </si>
  <si>
    <t>Стройка 5 Декабря</t>
  </si>
  <si>
    <t>кафе  Евразия</t>
  </si>
  <si>
    <t>2СШ-0,4 Кв      хактмжанова 25</t>
  </si>
  <si>
    <t>дет. Сад  и прокуратура</t>
  </si>
  <si>
    <t xml:space="preserve">алтынсарина -хакимжановой стройка </t>
  </si>
  <si>
    <t>ТП-541  Ввод-2 Т-2     ИП Сагинбаев</t>
  </si>
  <si>
    <t>Садовая-Хакимжанова Маг. Горячий хлеб</t>
  </si>
  <si>
    <t>сералина 42 1-3</t>
  </si>
  <si>
    <t>Ф-1 ч\с</t>
  </si>
  <si>
    <t>сералина 42 4-6</t>
  </si>
  <si>
    <t>ЭХЗ</t>
  </si>
  <si>
    <t>1 СШ-0,4 кВ    Ф садовая 27+ маг. Георгий</t>
  </si>
  <si>
    <t>целинная 2 маг Нарадуз</t>
  </si>
  <si>
    <t>пекарня вв-1</t>
  </si>
  <si>
    <t>ТП-542  Ввод-1 Т-1     Общежитие</t>
  </si>
  <si>
    <t>Маг. Достык</t>
  </si>
  <si>
    <t>Ф-1 ч/с</t>
  </si>
  <si>
    <t>Станция сотовой связи</t>
  </si>
  <si>
    <t>Ф-3 ч/с четная Садовая</t>
  </si>
  <si>
    <t>2СШ-0,4 кВ       Не четная Садовая СИП</t>
  </si>
  <si>
    <t>Ф-2 Изолятор</t>
  </si>
  <si>
    <t>Ф-2 Сералина, 34</t>
  </si>
  <si>
    <t>ТП-543   Ввод-1 Т-1       Ф-2</t>
  </si>
  <si>
    <t>ГАИ</t>
  </si>
  <si>
    <t>Абая, 39</t>
  </si>
  <si>
    <t>Общежитие ГАИ</t>
  </si>
  <si>
    <t>ТП-544   Ввод-1 Т-1       гвардейская 9 а</t>
  </si>
  <si>
    <t>Угол Садовая-Сибирская</t>
  </si>
  <si>
    <t>Ф-1 Сибирская</t>
  </si>
  <si>
    <t>садовая 49</t>
  </si>
  <si>
    <t>Фидер 2 Садовая</t>
  </si>
  <si>
    <t>гвардейская 18 вв-1</t>
  </si>
  <si>
    <t>садовая 51</t>
  </si>
  <si>
    <t>Гвардейская 14 с 1 по 72 кв</t>
  </si>
  <si>
    <t>Ввод-2 Т-2    СМП - 20Б</t>
  </si>
  <si>
    <t>Гвардейская 14 с 73 по 138 кв</t>
  </si>
  <si>
    <t>садовая 12</t>
  </si>
  <si>
    <t>ТП-546   Ввод-1 Т-1       София</t>
  </si>
  <si>
    <t>10этажка по Баймагамбетова ост.Басеиная</t>
  </si>
  <si>
    <t>Баймагамбетов 8 ВВ-1 С 1 по 72 кв</t>
  </si>
  <si>
    <t>Баймагамбетова, 29</t>
  </si>
  <si>
    <t>ч/с ВЛ</t>
  </si>
  <si>
    <t>2СШ-0,4 кВ     Баймагамбетова 8 Вв-2 73-144 кв</t>
  </si>
  <si>
    <t>ЧП Нургалиев</t>
  </si>
  <si>
    <t>КТП-548    Ввод с трансформатора        Карбышева, 8 ТОО Айгуль</t>
  </si>
  <si>
    <t>Около Гор.газа ул.Карбыш.</t>
  </si>
  <si>
    <t>Карбышева, 8 2-х этаж.здание</t>
  </si>
  <si>
    <t>Карбышева, 8 ТОО Ганжа</t>
  </si>
  <si>
    <t>СТО / мойка</t>
  </si>
  <si>
    <t>ТП-549   Ввод с трансформатора   Карбышева, 2Д</t>
  </si>
  <si>
    <t>Карбышева, 2Д</t>
  </si>
  <si>
    <t>Карбышева, 2 12 месяцев</t>
  </si>
  <si>
    <t>ТП-552  Ввод-1 Т-1     Карбышева, 1  ввод № 1</t>
  </si>
  <si>
    <t>Уют Гостиница</t>
  </si>
  <si>
    <t>общежите  № 1</t>
  </si>
  <si>
    <t>строительная  2/2</t>
  </si>
  <si>
    <t>Насос №1</t>
  </si>
  <si>
    <t xml:space="preserve">маг Алсу Есенчукова </t>
  </si>
  <si>
    <t>Строительная  2/2 а маг. Ажар</t>
  </si>
  <si>
    <t>Строительная  2/2 маг. Азан</t>
  </si>
  <si>
    <t>гсостиница   УЮТ Строительная,2</t>
  </si>
  <si>
    <t>2СШ-0,4 кВ      АЗС Бахыт СИП</t>
  </si>
  <si>
    <t>Карбышева, 1  ввод № 2</t>
  </si>
  <si>
    <t>АЗС Иволга</t>
  </si>
  <si>
    <t>ВЛ-0,4 кафе ассорти, опорный пункт, цветы</t>
  </si>
  <si>
    <t>ТП-554 В вод с трансформатора      Фидер-4</t>
  </si>
  <si>
    <t>Коморова-Элеваторная</t>
  </si>
  <si>
    <t>Фидер-2</t>
  </si>
  <si>
    <t>Фидер-3</t>
  </si>
  <si>
    <t>Мясо, Л.Беды, 63</t>
  </si>
  <si>
    <t>маг. Баймагамбетова, 111</t>
  </si>
  <si>
    <t>Фидер-1</t>
  </si>
  <si>
    <t>Фидер-5</t>
  </si>
  <si>
    <t>ТП-560   Ввод-1 Т-1   2СШ-0,4 кВ    Народный банк</t>
  </si>
  <si>
    <t>Карбышева 27</t>
  </si>
  <si>
    <t>Фидер ч/с</t>
  </si>
  <si>
    <t>Карбышева, 27</t>
  </si>
  <si>
    <t>Карбышева, 27 магазин</t>
  </si>
  <si>
    <t>ТП-561     Ввод-1 Т-1    Баймагамбетова 147/1</t>
  </si>
  <si>
    <t>Школа №21</t>
  </si>
  <si>
    <t>наримановская 126</t>
  </si>
  <si>
    <t>наримановская 122,122/1</t>
  </si>
  <si>
    <t>Ввод-2 Т-2      Л. Беды 120</t>
  </si>
  <si>
    <t>Школа №21 вв-2</t>
  </si>
  <si>
    <t>фидер  ч/с Уч. Комбинат</t>
  </si>
  <si>
    <t>Хюндай центр</t>
  </si>
  <si>
    <t>ТП-563   Ввод-1 Т-1    Ф-1 ОГАТ автостоянка</t>
  </si>
  <si>
    <t>Чернышевского Карбышева Автобаза связи</t>
  </si>
  <si>
    <t>Автобаза связи вв-2</t>
  </si>
  <si>
    <t>лада спорт</t>
  </si>
  <si>
    <t>УПР охр.</t>
  </si>
  <si>
    <t>Светофор СИП</t>
  </si>
  <si>
    <t>Тазалык</t>
  </si>
  <si>
    <t>Ввод-2 Т-2    радио  Калкан</t>
  </si>
  <si>
    <t>ТАС СИП</t>
  </si>
  <si>
    <t>карбышева  25</t>
  </si>
  <si>
    <t>Лукин СИП</t>
  </si>
  <si>
    <t>ТП-564    Ввод-1 Т-1     Школа №17</t>
  </si>
  <si>
    <t>Школа №17</t>
  </si>
  <si>
    <t>Строительная 10</t>
  </si>
  <si>
    <t xml:space="preserve">Ввод-2 Т-2      Строительная 14 </t>
  </si>
  <si>
    <t>Строительная 10А</t>
  </si>
  <si>
    <t>ТП-565   Ввод-1 Т-1    овощной домик ВЛ</t>
  </si>
  <si>
    <t>Западный</t>
  </si>
  <si>
    <t>Аптека цветная</t>
  </si>
  <si>
    <t>Вв-1 СТО</t>
  </si>
  <si>
    <t>маг. Азия</t>
  </si>
  <si>
    <t>маг. Мясоед, Геленя, Кулагер</t>
  </si>
  <si>
    <t>ЧЕРНЫШЕВСКОГО 6</t>
  </si>
  <si>
    <t>КАРБЫШЕВА 19  1-6</t>
  </si>
  <si>
    <t>СТРОИТЕЛЬНАЯ 16</t>
  </si>
  <si>
    <t>карбышева 17</t>
  </si>
  <si>
    <t>КАРБЫШЕВА  21 с 1- 6</t>
  </si>
  <si>
    <t>Ввод-2 Т-2    картел</t>
  </si>
  <si>
    <t>Карбышева 19 (п. 7-10)</t>
  </si>
  <si>
    <t>КАРБЫШЕВА  21 7-12</t>
  </si>
  <si>
    <t>детский сад вв-2</t>
  </si>
  <si>
    <t>АК-КУ  ввод 2</t>
  </si>
  <si>
    <t>АК-КУ  ввод 1</t>
  </si>
  <si>
    <t>Хозтовары</t>
  </si>
  <si>
    <t>ТП-566    Ввод-1 Т-1     КАРБышева 7</t>
  </si>
  <si>
    <t>Карбышева 9</t>
  </si>
  <si>
    <t>Карбышева 9 вв-1</t>
  </si>
  <si>
    <t>Киоск, платная стоянка, ИП Есенгельдинов</t>
  </si>
  <si>
    <t>КАРБЫШЕВА 13</t>
  </si>
  <si>
    <t>Ввод-2 Т-2   ТОО Мобайл вв-2</t>
  </si>
  <si>
    <t xml:space="preserve"> КАРБышева 11 (Трудовая 1)</t>
  </si>
  <si>
    <t>Карбышева 15</t>
  </si>
  <si>
    <t>АТС №27</t>
  </si>
  <si>
    <t>ТП-567   Ввод-1 Т-1      зерновой пункт</t>
  </si>
  <si>
    <t>Карбышева Лесоторговая база</t>
  </si>
  <si>
    <t>Витор ул. Освещение</t>
  </si>
  <si>
    <t>пекарня вв-2</t>
  </si>
  <si>
    <t>Ввод-2 Т-2     Ниет</t>
  </si>
  <si>
    <t>СУЛУ -2</t>
  </si>
  <si>
    <t>карбышева 47</t>
  </si>
  <si>
    <t>ИП Елемисов</t>
  </si>
  <si>
    <t>ТП-568  Ввод-1 Т-1 СТО Лада П</t>
  </si>
  <si>
    <t xml:space="preserve">ПМКЗ Карбышева-Челябинская </t>
  </si>
  <si>
    <t>СТО Движок</t>
  </si>
  <si>
    <t>Челябинская, строение 7 баня</t>
  </si>
  <si>
    <t>Зудерман</t>
  </si>
  <si>
    <t>КазГазСтроймонтаж</t>
  </si>
  <si>
    <t>Карбышева 43,45 кондитерский цех</t>
  </si>
  <si>
    <t>ЧП Куликов</t>
  </si>
  <si>
    <t>Карбышева, 10Б ИП Белова</t>
  </si>
  <si>
    <t>2СШ-0,4 кВ    КарБЫШЕВА  10/1</t>
  </si>
  <si>
    <t>ЧП Понамарев СИП</t>
  </si>
  <si>
    <t>Стр.площ.9Этдом Челяб.-Карбышева</t>
  </si>
  <si>
    <t>киоск  ВЛ</t>
  </si>
  <si>
    <t>ТОО СКВЛТД</t>
  </si>
  <si>
    <t>ТП-569  Ввод-2 Т-2    карбышева 55</t>
  </si>
  <si>
    <t>Карбышева 47, 49</t>
  </si>
  <si>
    <t>ВОИНОВ ИНТЕРН.24</t>
  </si>
  <si>
    <t>144кв. Дом</t>
  </si>
  <si>
    <t>магазин, воинов, строние 2</t>
  </si>
  <si>
    <t>1 СШ-0,4кВ    КАРБЫШЕВА 49</t>
  </si>
  <si>
    <t>УЛ.ЧЕЛЯБИНСКАЯ</t>
  </si>
  <si>
    <t>КАРБЫШЕВА 53</t>
  </si>
  <si>
    <t>КАРБЫШЕВА 51</t>
  </si>
  <si>
    <t>Старая бочка</t>
  </si>
  <si>
    <t>ВОИНОВ ИНТЕРН.26 маг. Дизель</t>
  </si>
  <si>
    <t>КТП-570   Ввод с трансформатора    не подписан</t>
  </si>
  <si>
    <t xml:space="preserve">Ганжа, За АЗС Мунай </t>
  </si>
  <si>
    <t>не подписан вл</t>
  </si>
  <si>
    <t>КарБЫШЕВА  45/4 СИП</t>
  </si>
  <si>
    <t>КТП-571   Ввод с трансформатора  не подписан</t>
  </si>
  <si>
    <t xml:space="preserve">3 челябинская-4,6 </t>
  </si>
  <si>
    <t>ТП-572  Ввод-1 Т-1    Фидер 2 ВЛ</t>
  </si>
  <si>
    <t>Ул. 5-декабря-Наримановская</t>
  </si>
  <si>
    <t>Фидер  4 ВЛ</t>
  </si>
  <si>
    <t>Ввод-2 Т-2     Фидер  1 ВЛ</t>
  </si>
  <si>
    <t>Фидер 5 ВЛ</t>
  </si>
  <si>
    <t>Фидер  3 ВЛ</t>
  </si>
  <si>
    <t>Фидер  6 ВЛ</t>
  </si>
  <si>
    <t>ТП-585   Ввод-1 Т-1     маг. СЕЛЕНА Садовая, 69</t>
  </si>
  <si>
    <t>Садовая Д/сад военный городок</t>
  </si>
  <si>
    <t xml:space="preserve">Ф-2 </t>
  </si>
  <si>
    <t>ул. Центральная, 19 корп 1 перемычка корп. 3</t>
  </si>
  <si>
    <t>ул. Центральная, 19 корп 1 вв-1</t>
  </si>
  <si>
    <t>Садовая 71 маг. Барс</t>
  </si>
  <si>
    <t>Ввод-2 Т-2      Садовая 98</t>
  </si>
  <si>
    <t>Баумана 12 вв-1</t>
  </si>
  <si>
    <t>детский сад</t>
  </si>
  <si>
    <t xml:space="preserve">Гвард 15  </t>
  </si>
  <si>
    <t>садовая 100  Судмедэкспертиза</t>
  </si>
  <si>
    <t>КТП-586  Ввод с трансформатора      Карбышева, 8 ТОО «Элеваторщик» контора</t>
  </si>
  <si>
    <t>Карбышева, 8 ТОО «Элеваторщик» рем.цех</t>
  </si>
  <si>
    <t>ТП-600   Ввод-1 Т-1       аптека</t>
  </si>
  <si>
    <t>Абая 3,5 Р-он Автовакзала</t>
  </si>
  <si>
    <t>6 мкр, дом 1 вв-1</t>
  </si>
  <si>
    <t>Автостоянка 100 машин</t>
  </si>
  <si>
    <t>Автостоянка магазин ИП Шарипов</t>
  </si>
  <si>
    <t>6 мкр, дом 3 вв-2</t>
  </si>
  <si>
    <t>6 мкр, дом 2 вв-2</t>
  </si>
  <si>
    <t>Айнур</t>
  </si>
  <si>
    <t>6 мкр, дом 5 секция А СИП</t>
  </si>
  <si>
    <t>6 мкр, дом 13/1</t>
  </si>
  <si>
    <t>6 мкр, дом 11/2</t>
  </si>
  <si>
    <t>Ввод-2 Т-2       6 мкр. Дом 7 вв-1</t>
  </si>
  <si>
    <t>6 мкр. Дом 5 секция Г</t>
  </si>
  <si>
    <t>6 мкр., дом 3 блок Д</t>
  </si>
  <si>
    <t>автостоянка</t>
  </si>
  <si>
    <t>маг. меркурий</t>
  </si>
  <si>
    <t>6 мкр. Дом 1 вв-2</t>
  </si>
  <si>
    <t>6 мкр. Дом 5 секция А</t>
  </si>
  <si>
    <t>кафе вв-1</t>
  </si>
  <si>
    <t>КТП-602   Ввод с трансформатора     Ф-1  СИП</t>
  </si>
  <si>
    <t>Садовое общество «Мичуринец»</t>
  </si>
  <si>
    <t>ТП-603  Ввод-1 Т-1       3 эт. Дом вв-1</t>
  </si>
  <si>
    <t>5мкр 16  Р-он автовакзала во дворах</t>
  </si>
  <si>
    <t>Закусочная Байжуман</t>
  </si>
  <si>
    <t>дом 20,21</t>
  </si>
  <si>
    <t>Лада-Нева</t>
  </si>
  <si>
    <t>Маг. Автовыбор</t>
  </si>
  <si>
    <t>Ввод-2 Т-2     Дом 16</t>
  </si>
  <si>
    <t>дом 18</t>
  </si>
  <si>
    <t>Дом 17</t>
  </si>
  <si>
    <t>ТП-604    Ввод-2 Т-2       дом 8, корпус Б</t>
  </si>
  <si>
    <t>Р-он Автовакзала Байтурсынова</t>
  </si>
  <si>
    <t>дом 5а</t>
  </si>
  <si>
    <t>дом 7а кв.41-80</t>
  </si>
  <si>
    <t>ж/дом №2 вв-2</t>
  </si>
  <si>
    <t>рахат - лукум</t>
  </si>
  <si>
    <t>1 СШ-0,4кВ      дом 9</t>
  </si>
  <si>
    <t>Дом 9 корпус Б</t>
  </si>
  <si>
    <t xml:space="preserve">    АЗС</t>
  </si>
  <si>
    <t>коттедж ул.Жастар</t>
  </si>
  <si>
    <t>стройка ж/д</t>
  </si>
  <si>
    <t>дом 7а кв. 1-40</t>
  </si>
  <si>
    <t>ТП-605  Ввод-1 Т-1       мед центр,  Жастар 3/2</t>
  </si>
  <si>
    <t>Р-он Жастар (Жастар5)</t>
  </si>
  <si>
    <t xml:space="preserve">Арыстанбекова 3/10 </t>
  </si>
  <si>
    <t xml:space="preserve">Арыстанбекова,  5 </t>
  </si>
  <si>
    <t xml:space="preserve">Акимккулов, Арыстанбекова-1 </t>
  </si>
  <si>
    <t>Арыстанбекова, 3</t>
  </si>
  <si>
    <t>Ввод-2 Т-2     Фидер  2</t>
  </si>
  <si>
    <t>Арыстанбекова 3/7 жилой дом</t>
  </si>
  <si>
    <t>Арыстанбекова 5 4-х квартирный жил.дом</t>
  </si>
  <si>
    <t>Арыстанбекова-1 Базовая станция сот. связи</t>
  </si>
  <si>
    <t>Фидер 1 ВЛ</t>
  </si>
  <si>
    <t>Арыстанбекова 5/5</t>
  </si>
  <si>
    <t>ТП-607   Ввод-1 Т-1      СТО</t>
  </si>
  <si>
    <t>Тайота центр</t>
  </si>
  <si>
    <t>Школа №23</t>
  </si>
  <si>
    <t>Дом В-Интерн. уч. 5 корп.№2резев, питание корп. №1 перемычка</t>
  </si>
  <si>
    <t>Бассейн</t>
  </si>
  <si>
    <t>Ввод-2 Т-2       Теплицы</t>
  </si>
  <si>
    <t>Дом В-Интерн. уч. 5 корп.№1резев, питание корп. №2 перемычка</t>
  </si>
  <si>
    <t>ТП-608  Ввод-2 Т-2     Чкалова, 16</t>
  </si>
  <si>
    <t>Абая, 25 Салон Лицея Бытсервис</t>
  </si>
  <si>
    <t>ТУ-10 Абая 21</t>
  </si>
  <si>
    <t>Аптека ТОО Логос</t>
  </si>
  <si>
    <t>Абая, 21</t>
  </si>
  <si>
    <t>1 СШ-0,4кВ       Абая, 25</t>
  </si>
  <si>
    <t>ТП-609  Ввод-2 Т-2       ИП Жакупов маг. Чипа</t>
  </si>
  <si>
    <t>Дом 8</t>
  </si>
  <si>
    <t>маг.Мишутка</t>
  </si>
  <si>
    <t xml:space="preserve">детский сад </t>
  </si>
  <si>
    <t>Дом-8,9</t>
  </si>
  <si>
    <t>1 СШ-0,4кВ  дом 6  КТс</t>
  </si>
  <si>
    <t>ИП-КИМ</t>
  </si>
  <si>
    <t>Дом 7</t>
  </si>
  <si>
    <t>дом 19/1</t>
  </si>
  <si>
    <t>дом 5</t>
  </si>
  <si>
    <t>ТП-610  Ввод-1 Т-1  Торговый киоск /В. Интерн. 12</t>
  </si>
  <si>
    <t>Ул. Садовая 79</t>
  </si>
  <si>
    <t>котеджи</t>
  </si>
  <si>
    <t>садовая 1б</t>
  </si>
  <si>
    <t>садовая 81</t>
  </si>
  <si>
    <t>компания G.S.Костанай  Воинов 8</t>
  </si>
  <si>
    <t>БК-Строй  2 очередь</t>
  </si>
  <si>
    <t>В.-Интернационалистов 16</t>
  </si>
  <si>
    <t>садовая  79</t>
  </si>
  <si>
    <t>БК-Строй  1 очередь</t>
  </si>
  <si>
    <t>Ввод-2 Т-2        овощной магазин</t>
  </si>
  <si>
    <t>Жума Калашников магазин Аврора</t>
  </si>
  <si>
    <t>В.-Интернационалистов 10</t>
  </si>
  <si>
    <t>В.-Интернационалистов 14</t>
  </si>
  <si>
    <t xml:space="preserve">Лидер </t>
  </si>
  <si>
    <t>садовая 1 б ИП Кравец</t>
  </si>
  <si>
    <t>садовая 81 подъезд 9-14</t>
  </si>
  <si>
    <t>ТП-611    Ввод-1 Т-1      Фидер№1 котеджи</t>
  </si>
  <si>
    <t>Баймагамбетова 3, кулинария 1</t>
  </si>
  <si>
    <t>Баймагамбетова 3</t>
  </si>
  <si>
    <t>баймагамбетова 3 а</t>
  </si>
  <si>
    <t>Болашак</t>
  </si>
  <si>
    <t>Баймагамбетова  3б</t>
  </si>
  <si>
    <t>баймагамбетова 3 корпус  4</t>
  </si>
  <si>
    <t>Баймагамбетова 3/3 ИП Граневский</t>
  </si>
  <si>
    <t>Баймагамбетова 3 корпус 1 мансарды</t>
  </si>
  <si>
    <t>баймагамбетова 3/2</t>
  </si>
  <si>
    <t>садовая 71а</t>
  </si>
  <si>
    <t>Баймагамбетоап, 3 корпус 1 мансарда</t>
  </si>
  <si>
    <t>Садовая, 73 №1</t>
  </si>
  <si>
    <t>Ввод-2 Т-2    автостоянка</t>
  </si>
  <si>
    <t>баймагамбетова 3д</t>
  </si>
  <si>
    <t>Павилион Бородин А.Ю.</t>
  </si>
  <si>
    <t>садовая 75/10</t>
  </si>
  <si>
    <t>баймагамбетова 3б старый корпус</t>
  </si>
  <si>
    <t>ТП-612 Ввод-1 Т-1     Дет сад №1</t>
  </si>
  <si>
    <t>П/с Южная во дворах</t>
  </si>
  <si>
    <t>абая 54 1-35 кв</t>
  </si>
  <si>
    <t>абая 54 36-69</t>
  </si>
  <si>
    <t>Ввод-2 Т-2       Цветная аптека</t>
  </si>
  <si>
    <t>абая 52     ввод 2</t>
  </si>
  <si>
    <t xml:space="preserve">абая 54 </t>
  </si>
  <si>
    <t>Джамбула 89</t>
  </si>
  <si>
    <t>Ф-2 Город</t>
  </si>
  <si>
    <t>Абая 54,Монсарда вв-2</t>
  </si>
  <si>
    <t xml:space="preserve">СТО </t>
  </si>
  <si>
    <t>Пункт замены масла Абая-Хакимжановой СИП</t>
  </si>
  <si>
    <t>ТП-613   Ввод-1 Т-1   баймагамбетова 3 корпус  2 Общежитие</t>
  </si>
  <si>
    <t>АБК строительный колледж</t>
  </si>
  <si>
    <t>На территории строительного колледжа</t>
  </si>
  <si>
    <t>МП Каскад</t>
  </si>
  <si>
    <t>баймагамбетова 3  Общежитие корпус  3</t>
  </si>
  <si>
    <t>СТО ЧП Бермухамедов</t>
  </si>
  <si>
    <t>Баймагамбетова 3 корпус 3 мансарды</t>
  </si>
  <si>
    <t>Баймагамбетова 3 корпус 4 мансарды</t>
  </si>
  <si>
    <t>Мясной магазин Мирафуд</t>
  </si>
  <si>
    <t>Ввод-2 Т-2      Баймагамбетова 3В СИП</t>
  </si>
  <si>
    <t>Гаражи строительный колледж</t>
  </si>
  <si>
    <t>Мастер</t>
  </si>
  <si>
    <t>Баймагамбетова-1, Дом Юнешества общ. Строит.колледжа</t>
  </si>
  <si>
    <t>Уч.корпус</t>
  </si>
  <si>
    <t>Церковь</t>
  </si>
  <si>
    <t>ТП-614  Ввод-1 Т-1      картел (сот св.)</t>
  </si>
  <si>
    <t>дом № 15</t>
  </si>
  <si>
    <t>ТУ-10 на территории</t>
  </si>
  <si>
    <t>общежитие</t>
  </si>
  <si>
    <t>учеб.корпус</t>
  </si>
  <si>
    <t>9 мкр 7/1</t>
  </si>
  <si>
    <t>Ввод-2 Т-2       АТС</t>
  </si>
  <si>
    <t>9 МКР. 8</t>
  </si>
  <si>
    <t>ТП-615   Ввод-1 Т-1     Наурыз 9</t>
  </si>
  <si>
    <t>МАЯКОВСКОГО 101/1</t>
  </si>
  <si>
    <t>Мкр Наурыз</t>
  </si>
  <si>
    <t>ВОИН.ИНТЕР.2 А</t>
  </si>
  <si>
    <t xml:space="preserve">ВОИН.ИНТЕР.2 </t>
  </si>
  <si>
    <t>Наурыз 3,7</t>
  </si>
  <si>
    <t>Ввод-2 Т-2     Лидер 2010</t>
  </si>
  <si>
    <t>ТП-616  Ввод-1 Т-1      улич. Освещ.</t>
  </si>
  <si>
    <t>СХИ гл.кор вв 1</t>
  </si>
  <si>
    <t xml:space="preserve">СХИ </t>
  </si>
  <si>
    <t>Общежитие №2 вв-1</t>
  </si>
  <si>
    <t>Абая 28\3  щ-1 вв-1</t>
  </si>
  <si>
    <t xml:space="preserve">Ввод-2 Т-2      Абая, 28 Общежитие вв-2 </t>
  </si>
  <si>
    <t>СХИ гл.кор вв 2</t>
  </si>
  <si>
    <t>Абая 28\3  щ-2 вв-2</t>
  </si>
  <si>
    <t>ТП-616А  Ввод-2 Т-2        мечеть  стройка</t>
  </si>
  <si>
    <t>ГАИ камера</t>
  </si>
  <si>
    <t>СХИ (библиотека)</t>
  </si>
  <si>
    <t>Абая 28\4, щит №1 общага</t>
  </si>
  <si>
    <t>Абая, 28/3 маг. Бистро</t>
  </si>
  <si>
    <t>Абая 28\4, щит №2 общага</t>
  </si>
  <si>
    <t xml:space="preserve">ТП-617    Ввод-1 Т-1        АЗС Бахыт    </t>
  </si>
  <si>
    <t>маг. Пяточек, ТД Зайка</t>
  </si>
  <si>
    <t>Пед.училище р-н КЖБИ</t>
  </si>
  <si>
    <t>Чкалова 14 маг ТОТ Хасенов</t>
  </si>
  <si>
    <t>Чкалова, маг.Лим</t>
  </si>
  <si>
    <t>Быковского 11</t>
  </si>
  <si>
    <t>Абая 26\3 подъезд 3</t>
  </si>
  <si>
    <t>Ввод-2 Т-2  Чкалова 6 ж/д со стороны Быковского</t>
  </si>
  <si>
    <t>Абая 26\2 подъезд 8</t>
  </si>
  <si>
    <t>Чкалова 6 ж/д со стороны Чкалова</t>
  </si>
  <si>
    <t>5ти этажный дом в районе дю Чкалова 14 вв-2</t>
  </si>
  <si>
    <t>Абая 26\1 + от ВРУ аптека Забота</t>
  </si>
  <si>
    <t>Быковского 14 маг. Березка</t>
  </si>
  <si>
    <t>Чкалова, маг.Витамин</t>
  </si>
  <si>
    <t>Чкалова, 14</t>
  </si>
  <si>
    <t>ТП-618  Ввод-1 Т-1    МАЯКОВСКОГО 108/1</t>
  </si>
  <si>
    <t>МАЯКОВСКОГО 104</t>
  </si>
  <si>
    <t>Пед колледж</t>
  </si>
  <si>
    <t>Быковского 7 в № 1</t>
  </si>
  <si>
    <t>чкалова 10</t>
  </si>
  <si>
    <t>Чкалова 10 вв-2</t>
  </si>
  <si>
    <t>Ввод-2 Т-2      быковского 7   ввод 2</t>
  </si>
  <si>
    <t>ПЕД.КОЛЛЕДЖ</t>
  </si>
  <si>
    <t>МАЯКОВСКОГО 108</t>
  </si>
  <si>
    <t>МАЯКОВСКОГО 106</t>
  </si>
  <si>
    <t>ТП-619  Ввод-1 Т-1       Маяковского 105\2  Т/Д</t>
  </si>
  <si>
    <t>Маяковского 109 (за ДВТ)</t>
  </si>
  <si>
    <t>Маяковского 109/1</t>
  </si>
  <si>
    <t>Зангар</t>
  </si>
  <si>
    <t>Чкалова 4 вв-2</t>
  </si>
  <si>
    <t>Чкалова 4/1 вв-1</t>
  </si>
  <si>
    <t>Ввод-2 Т-2   маг. Грейд угол Чкалова-Маяковского</t>
  </si>
  <si>
    <t>Маяковского 105\1</t>
  </si>
  <si>
    <t>Маяковского 109</t>
  </si>
  <si>
    <t>магазин  ромашка вв-2</t>
  </si>
  <si>
    <t>ТП-620  Ввод-1 Т-1      Быковского   1 А</t>
  </si>
  <si>
    <t>Маяковского, 105</t>
  </si>
  <si>
    <t>Школа АБС по Быковского</t>
  </si>
  <si>
    <t>Маяковского 107/2 вв-1</t>
  </si>
  <si>
    <t xml:space="preserve">Чкалова 2/1 вв-1 </t>
  </si>
  <si>
    <t>Маяковского, 107</t>
  </si>
  <si>
    <t>Быковского 3</t>
  </si>
  <si>
    <t>Маяковского,  103</t>
  </si>
  <si>
    <t>быковского 3/1  ввод 1</t>
  </si>
  <si>
    <t>Ввод-2 Т-2    Быковского 1   ввод 2</t>
  </si>
  <si>
    <t>Чкалова 2</t>
  </si>
  <si>
    <t>Быковского 3/1 вв-2</t>
  </si>
  <si>
    <t>ТП-621  Ввод-1 Т-1      Абая 9/1 вв-1</t>
  </si>
  <si>
    <t>Арыстанбекова Школа милиции</t>
  </si>
  <si>
    <t>кафе Ташкент Жастар 3/8</t>
  </si>
  <si>
    <t>ТП-622   Ввод-1 Т-1        дом 7</t>
  </si>
  <si>
    <t>магазин вв-1</t>
  </si>
  <si>
    <t>ТД Азия</t>
  </si>
  <si>
    <t>дом  1 Б</t>
  </si>
  <si>
    <t>За маг.№15</t>
  </si>
  <si>
    <t>Дом 6</t>
  </si>
  <si>
    <t>дом  1 В</t>
  </si>
  <si>
    <t>ИП Кочерга АЗС</t>
  </si>
  <si>
    <t>Ввод-2 Т-2       дом 10</t>
  </si>
  <si>
    <t>Дом 9</t>
  </si>
  <si>
    <t>дом 1</t>
  </si>
  <si>
    <t>дом 7</t>
  </si>
  <si>
    <t>15 магазин вв-2</t>
  </si>
  <si>
    <t xml:space="preserve">кафе ХОЛИДЕЙ   ввод  2 </t>
  </si>
  <si>
    <t>ТП-623    Ввод-1 Т-1   Дом 2 вв-2</t>
  </si>
  <si>
    <t>8 мкр. Дом №4</t>
  </si>
  <si>
    <t>Дом  3 Б</t>
  </si>
  <si>
    <t>дом 4 подъезд  7</t>
  </si>
  <si>
    <t>дом  1 а   подъезд  5 вв-2</t>
  </si>
  <si>
    <t>Ввод-2 Т-2      дом  4  подъезд 3</t>
  </si>
  <si>
    <t>дом 2 ввод 1</t>
  </si>
  <si>
    <t>Дом 3 вв-2</t>
  </si>
  <si>
    <t xml:space="preserve">Клиника 8 мкр. д.3А </t>
  </si>
  <si>
    <t>Дом 1 вв-2</t>
  </si>
  <si>
    <t>дом  1 а   подъезд  3  вв-2</t>
  </si>
  <si>
    <t>ТП-624   Ввод-2 Т-2       Дом 4Б вв-2</t>
  </si>
  <si>
    <t>Маг. Идеал (9 Мкр. д.4А)</t>
  </si>
  <si>
    <t>Школа №7</t>
  </si>
  <si>
    <t>1 СШ-0,4 кВ        Дом-3</t>
  </si>
  <si>
    <t>Дом-2 подъезд 5-8</t>
  </si>
  <si>
    <t>М-35</t>
  </si>
  <si>
    <t>Дом-4</t>
  </si>
  <si>
    <t>Дом 5А</t>
  </si>
  <si>
    <t>Дом 2 подъезд 1-4</t>
  </si>
  <si>
    <t>КТП-625  Ввод с трансформатора      Контора вв-1</t>
  </si>
  <si>
    <t xml:space="preserve">ПС-Южная </t>
  </si>
  <si>
    <t>Джамбула 87/1 (Степаненко В.И.)</t>
  </si>
  <si>
    <t>ТП-627   Ввод-1 Т-1       глазная больница</t>
  </si>
  <si>
    <t>чкалова 1</t>
  </si>
  <si>
    <t>Ввод-2 Т-2         гашека  6/1</t>
  </si>
  <si>
    <t>маяковского  117/1</t>
  </si>
  <si>
    <t>Станция переливания крови</t>
  </si>
  <si>
    <t>гашека  8</t>
  </si>
  <si>
    <t>стройка</t>
  </si>
  <si>
    <t>Склад ЧС и ГО</t>
  </si>
  <si>
    <t>чкалова 1     кв  55-114</t>
  </si>
  <si>
    <t>гашека6/2</t>
  </si>
  <si>
    <t xml:space="preserve"> ТП-628  Ввод-1 Т-1      Д 16 вв-1</t>
  </si>
  <si>
    <t>Дом 19 Щ-3</t>
  </si>
  <si>
    <t>8 мкр. Дом №17</t>
  </si>
  <si>
    <t>д 14а</t>
  </si>
  <si>
    <t>д 15 магазин</t>
  </si>
  <si>
    <t>д 15 Щ-3</t>
  </si>
  <si>
    <t>Дом 18 подъезд 1,2 (магазин)</t>
  </si>
  <si>
    <t>Дом 13 вв-1</t>
  </si>
  <si>
    <t xml:space="preserve">Ввод-2 Т-2       дом 16 ввод 2   </t>
  </si>
  <si>
    <t>ДетСад вв-2</t>
  </si>
  <si>
    <t>маг по карбышева смешанных товаров</t>
  </si>
  <si>
    <t>д 15 Щ-1</t>
  </si>
  <si>
    <t>д 17 п.1-4</t>
  </si>
  <si>
    <t>д 17 п.5-8</t>
  </si>
  <si>
    <t xml:space="preserve"> ТП-629   Ввод-1 Т-1   Карбышева 81 вв-1 (маг. Народный)</t>
  </si>
  <si>
    <t>10 эт..В.-интернац-в 9 мкр.</t>
  </si>
  <si>
    <t>Офис Колиниченко</t>
  </si>
  <si>
    <t>Стройка жилого дома на территории автостоянки</t>
  </si>
  <si>
    <t>ДОМ 14</t>
  </si>
  <si>
    <t>Ввод-2 Т-2      Маг. Лакутин вв-2</t>
  </si>
  <si>
    <t>ДОМ 12</t>
  </si>
  <si>
    <t>Стройка дома возле рынка Наурыз</t>
  </si>
  <si>
    <t>ДОМ 11</t>
  </si>
  <si>
    <t xml:space="preserve">ТП-631   Ввод-1 Т-1       ТД Солнечный </t>
  </si>
  <si>
    <t>7 мкр. Дом 12</t>
  </si>
  <si>
    <t>ТОО Аджедан (Карбышева 93)</t>
  </si>
  <si>
    <t>дом 8</t>
  </si>
  <si>
    <t xml:space="preserve">д 9 </t>
  </si>
  <si>
    <t>д 12</t>
  </si>
  <si>
    <t>Ввод-2 Т-2      д 4 мк-7  ввод 2</t>
  </si>
  <si>
    <t>АЗС  Гелеос</t>
  </si>
  <si>
    <t>маг Скания</t>
  </si>
  <si>
    <t>дом 8 вв-2</t>
  </si>
  <si>
    <t>ТП-632   Ввод-1 Т-1       жастар  9,11</t>
  </si>
  <si>
    <t>За маг. Березка</t>
  </si>
  <si>
    <t>Погорелов (детсад)</t>
  </si>
  <si>
    <t>7 мкр. дом 17 а</t>
  </si>
  <si>
    <t>торг. Комплекс</t>
  </si>
  <si>
    <t>Ввод-2 Т-2  КТЭК</t>
  </si>
  <si>
    <t>тог. Комплекс вв-2</t>
  </si>
  <si>
    <t>7 мкр. дом 17 а вв-2</t>
  </si>
  <si>
    <t xml:space="preserve">ТП-633  Ввод-2 Т-2       ТОО «бИРЛИК» </t>
  </si>
  <si>
    <t>Теплицы по ул.Гашека</t>
  </si>
  <si>
    <t>Лыжная база (юннаты)</t>
  </si>
  <si>
    <t>1 СШ-0,4 кВ   гашека 4/1</t>
  </si>
  <si>
    <t>гашека 2/1</t>
  </si>
  <si>
    <t>ЧП  Молдагулов стоянка</t>
  </si>
  <si>
    <t>ТП-634   Ввод-1 Т-1        Гашека 12\1</t>
  </si>
  <si>
    <t>Гашека 14 Маг.№23</t>
  </si>
  <si>
    <t xml:space="preserve">ЧП  Хасенов </t>
  </si>
  <si>
    <t>ЦОН</t>
  </si>
  <si>
    <t>Баня</t>
  </si>
  <si>
    <t>Ввод-2 Т-2   Гашека 12/2 (середина)</t>
  </si>
  <si>
    <t>гашека 14</t>
  </si>
  <si>
    <t>гашека 12/1</t>
  </si>
  <si>
    <t>гашека 16</t>
  </si>
  <si>
    <t>центр спид</t>
  </si>
  <si>
    <t>гашека 12/3</t>
  </si>
  <si>
    <t>чкалова 2А</t>
  </si>
  <si>
    <t xml:space="preserve">чкалова 1а  </t>
  </si>
  <si>
    <t>ТП-635  Ввод-2 Т-2       Детский сад</t>
  </si>
  <si>
    <t>Станция Юннатов</t>
  </si>
  <si>
    <t>1 СШ-0,4 кВ      гашека 1/1+киоск</t>
  </si>
  <si>
    <t>магазин  Аяжан, Гашека 15</t>
  </si>
  <si>
    <t>ТП-636   Ввод-1 Т-1       7 мкр. д.25</t>
  </si>
  <si>
    <t>дом 6   секция  9 этаж</t>
  </si>
  <si>
    <t>дом 6    секция 5 этаж</t>
  </si>
  <si>
    <t>Ввод-2 Т-2      д 21 кв 25-65</t>
  </si>
  <si>
    <t>д 21 кв 1-24</t>
  </si>
  <si>
    <t>коттедж Арыстанбекова, 7</t>
  </si>
  <si>
    <t>школа вв-2</t>
  </si>
  <si>
    <t>школа бассейн вв-2</t>
  </si>
  <si>
    <t>ж/д Айткужинов 6 мкр.</t>
  </si>
  <si>
    <t>ТП-637   Ввод-1 Т-1         дом 2</t>
  </si>
  <si>
    <t>ресторан Алатау СИП</t>
  </si>
  <si>
    <t>7 мкр. Дом 6</t>
  </si>
  <si>
    <t>Ввод-2 Т-2      Без названия</t>
  </si>
  <si>
    <t>дом 4а</t>
  </si>
  <si>
    <t>дом 6</t>
  </si>
  <si>
    <t>7 мкр  дом  1</t>
  </si>
  <si>
    <t xml:space="preserve"> 7 мкр 9Б вв-2</t>
  </si>
  <si>
    <t xml:space="preserve">ТП-638  Ввод-1 Т-1      Арданкин </t>
  </si>
  <si>
    <t>Шинсервис</t>
  </si>
  <si>
    <t>7 мкр.6 мкр.</t>
  </si>
  <si>
    <t>Фидер без названия</t>
  </si>
  <si>
    <t>БК Строй   секция А Дом 18</t>
  </si>
  <si>
    <t>дом № 1</t>
  </si>
  <si>
    <t>БК Строй</t>
  </si>
  <si>
    <t xml:space="preserve">Ввод-2 Т-2         Фидер № 3 </t>
  </si>
  <si>
    <t xml:space="preserve">Фидер № 2 </t>
  </si>
  <si>
    <t xml:space="preserve">Фидер № 4 </t>
  </si>
  <si>
    <t xml:space="preserve">Фидер № 5 </t>
  </si>
  <si>
    <t xml:space="preserve">Айткужинов </t>
  </si>
  <si>
    <t>дом 1 а</t>
  </si>
  <si>
    <t>Дом 1</t>
  </si>
  <si>
    <t>ТП-639 Ввод-1 Т-1 стройка по Арыстанбекова СИП</t>
  </si>
  <si>
    <t xml:space="preserve"> фидер № 1 ч/с</t>
  </si>
  <si>
    <t>Жастар 6мкр.</t>
  </si>
  <si>
    <t>Фидер 3</t>
  </si>
  <si>
    <t>Дом 10</t>
  </si>
  <si>
    <t>Бедзай СИП</t>
  </si>
  <si>
    <t>ул. освещение ВЛ</t>
  </si>
  <si>
    <t>Ввод-2 Т-2        фидер № 2 ч/с</t>
  </si>
  <si>
    <t>дом 14</t>
  </si>
  <si>
    <t>стеклоцентр</t>
  </si>
  <si>
    <t>Дом 30А</t>
  </si>
  <si>
    <t>ТП-659 Ввод-2 Т-2       Ворошилова 1А вв-2</t>
  </si>
  <si>
    <t>М-95</t>
  </si>
  <si>
    <t>найман-магазин</t>
  </si>
  <si>
    <t>Ворошилова  3, 3а</t>
  </si>
  <si>
    <t>Абая  2 А</t>
  </si>
  <si>
    <t>Ввод-1 Т-1       Ворошилова 74</t>
  </si>
  <si>
    <t>ворошилова 1а</t>
  </si>
  <si>
    <t>архай</t>
  </si>
  <si>
    <t>Абая 2 блок А</t>
  </si>
  <si>
    <t>баня (Абая,2)</t>
  </si>
  <si>
    <r>
      <rPr>
        <b/>
        <sz val="10"/>
        <color indexed="8"/>
        <rFont val="Arial"/>
        <family val="2"/>
      </rPr>
      <t xml:space="preserve">КТП-660  </t>
    </r>
    <r>
      <rPr>
        <b/>
        <sz val="10"/>
        <rFont val="Arial"/>
        <family val="2"/>
      </rPr>
      <t>Ввод с трансформатора  ИП Демисенова СИП</t>
    </r>
  </si>
  <si>
    <t>Р-он 55 маг.</t>
  </si>
  <si>
    <t>кулинария СИП</t>
  </si>
  <si>
    <t>ворошилова 3/1, ввод 1</t>
  </si>
  <si>
    <t>Ворошилова 3/2, ввод 2</t>
  </si>
  <si>
    <t xml:space="preserve">ТП-696    Ввод-1 Т-1     Котельная </t>
  </si>
  <si>
    <t>НКО</t>
  </si>
  <si>
    <t>Контора (проходная)</t>
  </si>
  <si>
    <t xml:space="preserve">коттеджи </t>
  </si>
  <si>
    <t>Мусин</t>
  </si>
  <si>
    <t>Ввод-2 Т-2       ЦРБ</t>
  </si>
  <si>
    <t>Вент НКО</t>
  </si>
  <si>
    <t>БНЦ</t>
  </si>
  <si>
    <t xml:space="preserve">Котельная </t>
  </si>
  <si>
    <t>КТП-697  Ввод с трансформатора   не подписан</t>
  </si>
  <si>
    <t>Авторынок</t>
  </si>
  <si>
    <t>ПС Красный партизан-Мехколонна 58</t>
  </si>
  <si>
    <t>КТП-701  Ввод с трансформатора    Дружбы, 23</t>
  </si>
  <si>
    <t>П.Амангельды ул Мира-Маркса</t>
  </si>
  <si>
    <t xml:space="preserve">Фидер 1 </t>
  </si>
  <si>
    <t xml:space="preserve">Фидер 2 </t>
  </si>
  <si>
    <t>Мини АТС</t>
  </si>
  <si>
    <t xml:space="preserve">КТП-702   Ввод с трансформатора  Фидер 1 </t>
  </si>
  <si>
    <t>КТП-703  Ввод с трансформатора   ТТС</t>
  </si>
  <si>
    <t>МТМ П.Амангельды ул Тепличная</t>
  </si>
  <si>
    <t>фидер  3</t>
  </si>
  <si>
    <t>КТП-704    Ввод с трансформатора   Фидер  1 СИП</t>
  </si>
  <si>
    <t>ул.Ленина</t>
  </si>
  <si>
    <t>Фидер  2 СИП</t>
  </si>
  <si>
    <t>КТП-705   Ввод с трансформатора   Фидер  1 СИП</t>
  </si>
  <si>
    <t>П.Амангельды ул Ленина-Парковая</t>
  </si>
  <si>
    <t>КТП-706    Ввод с трансформатора  ул. освещение</t>
  </si>
  <si>
    <t>П.Амангельды ул Набережная</t>
  </si>
  <si>
    <t>Фидер  1 СИП</t>
  </si>
  <si>
    <t>ПС МК-58-Поселок</t>
  </si>
  <si>
    <t xml:space="preserve">КТП-707   Ввод с трансформатора     Котельная </t>
  </si>
  <si>
    <t xml:space="preserve">П.Амангельды ул Геологическая Котельная </t>
  </si>
  <si>
    <t>М-120</t>
  </si>
  <si>
    <t>КНС-2</t>
  </si>
  <si>
    <t>фидер  ч/с</t>
  </si>
  <si>
    <t xml:space="preserve">КТП-708   Ввод с трансформатора     Фидер 2 </t>
  </si>
  <si>
    <t>П.Амангельды ул Энергетиков</t>
  </si>
  <si>
    <t>Щит КПСЭ</t>
  </si>
  <si>
    <t>КТП-709   Ввод с трансформатора   Фидер Тазалык 2000</t>
  </si>
  <si>
    <t>П.Амангельды ул Речная</t>
  </si>
  <si>
    <t xml:space="preserve">Фидер Поселок </t>
  </si>
  <si>
    <t>КТП-710   Ввод с трансформатора    Теплицы</t>
  </si>
  <si>
    <t>П.Амангельды КостДорПроэкт</t>
  </si>
  <si>
    <t>КТП-711  Ввод с трансформатора  Фидер -1 СИП</t>
  </si>
  <si>
    <t>Фидер-2 СИП</t>
  </si>
  <si>
    <t>КТП-712 Ввод с трансформатора  Абая, участок 17</t>
  </si>
  <si>
    <t>П.Амангельды ул Абая</t>
  </si>
  <si>
    <t>КТП-713   Ввод с трансформатора    Фидер 2  СИП</t>
  </si>
  <si>
    <t>П.Амангельды Школа-30</t>
  </si>
  <si>
    <t>Мира 1/1</t>
  </si>
  <si>
    <t>Фидер частный дом  СИП</t>
  </si>
  <si>
    <t>КТП-714   Ввод с трансформатора      Фидер 1  ВЛ</t>
  </si>
  <si>
    <t>Мира, 9Г</t>
  </si>
  <si>
    <t>П.Амангельды Котельная</t>
  </si>
  <si>
    <t>Фидер 2  ВЛ</t>
  </si>
  <si>
    <t>ул. Мира дома в районе Дома Культуры</t>
  </si>
  <si>
    <t>Мойка Рудненкая, 7/1</t>
  </si>
  <si>
    <t>Целинная, 39</t>
  </si>
  <si>
    <t xml:space="preserve">КТП-715    Ввод с трансформатора    Фидер 2 </t>
  </si>
  <si>
    <t>П.Амангельды ул Тухачевского</t>
  </si>
  <si>
    <t xml:space="preserve">Фидер 5 </t>
  </si>
  <si>
    <t xml:space="preserve">Фидер 1  </t>
  </si>
  <si>
    <t xml:space="preserve">Фидер 3  </t>
  </si>
  <si>
    <t xml:space="preserve">КТП-716  Ввод с трансформатора   ул. освещение </t>
  </si>
  <si>
    <t>П.Амангельды ул Кравцова</t>
  </si>
  <si>
    <t>Энергетиков, 28</t>
  </si>
  <si>
    <t>КТП-717   Ввод с трансформатора  Котельная</t>
  </si>
  <si>
    <t>П.Амангельды Котельная Энергетиков</t>
  </si>
  <si>
    <t>Фидер  1</t>
  </si>
  <si>
    <t>КТП-718  Ввод с трансформатора   Фидер частный сектор</t>
  </si>
  <si>
    <t xml:space="preserve">Красный Партизан </t>
  </si>
  <si>
    <t>ул. Абая, 28 (Славинская)   СИП</t>
  </si>
  <si>
    <t>КТП-719   Ввод с трансформатора   Фидер  1</t>
  </si>
  <si>
    <t>Кольцо и Дружба</t>
  </si>
  <si>
    <t>Фидер  2</t>
  </si>
  <si>
    <t>Фидер  3 СИП</t>
  </si>
  <si>
    <t>Фидер 4</t>
  </si>
  <si>
    <t>К. Маркса  47/10</t>
  </si>
  <si>
    <t>К. Маркса  47/9</t>
  </si>
  <si>
    <t xml:space="preserve">КТП-720   Ввод с трансформатора    Фидер-1 СИП </t>
  </si>
  <si>
    <t>Фидер РСУ</t>
  </si>
  <si>
    <t>КТП-721   Ввод с трансформатора   Фидер Группа жилых домов</t>
  </si>
  <si>
    <t>РСУ(бывшая) кольцо</t>
  </si>
  <si>
    <t>КТП-Алта-1  Ввод с трансформатора    гаражи</t>
  </si>
  <si>
    <t>АЦК Костанай рыба</t>
  </si>
  <si>
    <t>карная</t>
  </si>
  <si>
    <t>КТП-Алта-2    Ввод с трансформатора    Контора</t>
  </si>
  <si>
    <t>ШинЛайн</t>
  </si>
  <si>
    <t>Склад</t>
  </si>
  <si>
    <t>ПС-110/35/10кВ  ЗАПАДНАЯ (новая)</t>
  </si>
  <si>
    <t>КТП-База комплектации    Ввод-1 Т-1     Дизель</t>
  </si>
  <si>
    <t xml:space="preserve">Аэропорт </t>
  </si>
  <si>
    <t>Козловой кран (Щит №2)</t>
  </si>
  <si>
    <t xml:space="preserve">ИП Михайличенко </t>
  </si>
  <si>
    <t>Весовая (АТС)</t>
  </si>
  <si>
    <t>Электроцех</t>
  </si>
  <si>
    <t>Ввод-2 Т-2          Уральская, 34</t>
  </si>
  <si>
    <t>КТП-043 (Баня)   Ввод с трансформатора  Фидер-1 СИП</t>
  </si>
  <si>
    <t>Р-он Теплиц</t>
  </si>
  <si>
    <t>КТП-ГЖС В вод с трансформатора  ул. освещение</t>
  </si>
  <si>
    <t>Железнодорожная, ПС-Заводская</t>
  </si>
  <si>
    <t>Фидер 1 ч/с</t>
  </si>
  <si>
    <t>ГЭК (ЧП Гранерский)</t>
  </si>
  <si>
    <t>ИП Лавриненко (ИП Литвинов)</t>
  </si>
  <si>
    <t>Склад строй материалов</t>
  </si>
  <si>
    <t>КТП-ГЭК-16    Ввод с трансформатора    ГЭК-16</t>
  </si>
  <si>
    <t>Воинов-Интер. ГЭК-16</t>
  </si>
  <si>
    <t>КТП-ГЭК-27  Ввод с трансформатора    СТО</t>
  </si>
  <si>
    <t>Воинов-Интер. ГЭК-27</t>
  </si>
  <si>
    <t>ГЭК</t>
  </si>
  <si>
    <t>КТП-ГЭС В   вод с трансформатора   прачечная  вв-1</t>
  </si>
  <si>
    <t>Старая база КГЭС</t>
  </si>
  <si>
    <t>прачечная вв-2</t>
  </si>
  <si>
    <t>Мауленова 15/1 (столярка) ТОО Трнсгроуп</t>
  </si>
  <si>
    <t>КТП-Дачи Энергетик Ввод с трансформатора  Дачи Энергетик насосная</t>
  </si>
  <si>
    <t xml:space="preserve">Дачи Энергетик </t>
  </si>
  <si>
    <t>Дачи Энергетик насосная</t>
  </si>
  <si>
    <t>КТП-042 (Детский сад)  Ввод с трансформатора   Фидер  1</t>
  </si>
  <si>
    <t>АЗС  по  Каирбекова</t>
  </si>
  <si>
    <t>Дет.дом Жануя</t>
  </si>
  <si>
    <t xml:space="preserve">Гольдаде, 2 детсад. </t>
  </si>
  <si>
    <t>КТП-Емшан -1  Ввод с трансформатора маг. № 36-44</t>
  </si>
  <si>
    <t>Р-он Складская</t>
  </si>
  <si>
    <t>бараки</t>
  </si>
  <si>
    <t>офисы</t>
  </si>
  <si>
    <t>маг. № 67-88</t>
  </si>
  <si>
    <t>КТП-Емшан -2  Ввод с трансформатора Фидер 1</t>
  </si>
  <si>
    <t>КТП-Емшан -3  Ввод с трансформатора   Складская 15/2 (ИП Бабенко) СИП</t>
  </si>
  <si>
    <t>ИП Оспанова СИП</t>
  </si>
  <si>
    <t>Складская, 8 ИП Баекенова СИП</t>
  </si>
  <si>
    <t>КТП-ЗНО  Ввод с трансформатора    Без названия</t>
  </si>
  <si>
    <t>Р-он Аэропорта, КТП-Best</t>
  </si>
  <si>
    <t>ТОО ПСФ «Костанайагрогаз»</t>
  </si>
  <si>
    <t>BES</t>
  </si>
  <si>
    <t xml:space="preserve">КТП-ЗХВ   Ввод с трансформатора   Фидер 1 </t>
  </si>
  <si>
    <t>Костанай-2, Солнечная 6-9</t>
  </si>
  <si>
    <t>КТП-Кладбище  Ввод с трансформатора  Контора</t>
  </si>
  <si>
    <t>Кладбище</t>
  </si>
  <si>
    <t>ТП-Котельная    Ввод-1 Т-1     котельная ввод 1</t>
  </si>
  <si>
    <t xml:space="preserve">Фидер 3 Титова  </t>
  </si>
  <si>
    <t xml:space="preserve">Ввод-2 Т-2  Фидер 2 Узкокалейная </t>
  </si>
  <si>
    <t>Фидер 1 Поповича</t>
  </si>
  <si>
    <t>КТП-КСХТ В  вод-1 Т-1   склады</t>
  </si>
  <si>
    <t>Р-н Акцепт терминал, Уральская</t>
  </si>
  <si>
    <t>Козловой кран</t>
  </si>
  <si>
    <t>Пресс</t>
  </si>
  <si>
    <t>Офис (склады)</t>
  </si>
  <si>
    <t xml:space="preserve">КТП-КТС     Ввод с трансформатора     Фидер  1 </t>
  </si>
  <si>
    <t>Костанай-2, Солнечная 18</t>
  </si>
  <si>
    <t xml:space="preserve">Фидер  5 </t>
  </si>
  <si>
    <t xml:space="preserve">Фидер  3 </t>
  </si>
  <si>
    <t>ТП-КЭМ   Ввод-2 Т-2       ТОО ОДАК</t>
  </si>
  <si>
    <t xml:space="preserve">Складская, Фабричная </t>
  </si>
  <si>
    <t>Фабричная 9</t>
  </si>
  <si>
    <t>ДСК</t>
  </si>
  <si>
    <t>фабрричная 3 а (общежитие)</t>
  </si>
  <si>
    <t>Химстрой</t>
  </si>
  <si>
    <t>Мурзагалиев Складская, 15</t>
  </si>
  <si>
    <t>1СШ-0,4кВ  (ПОТРЕБИТЕЛЬСКИЙ) РП  СПМК</t>
  </si>
  <si>
    <t>КЭМ  (мастерские)</t>
  </si>
  <si>
    <t>ВЛ СУММ</t>
  </si>
  <si>
    <t>ТП - Мелиорация   Ввод-1 Т-1    Павших борцов. Дом 53 кв</t>
  </si>
  <si>
    <t>коттедж  Кауметов</t>
  </si>
  <si>
    <t>насосная станция</t>
  </si>
  <si>
    <t>Ввод-2 Т-2    шаяхметова 119 а</t>
  </si>
  <si>
    <t>шаяхметова 117 а</t>
  </si>
  <si>
    <t>КТП-МТМ   Ввод с трансформатора   Ф-5 СИП</t>
  </si>
  <si>
    <t>ул. Мичурина КСК</t>
  </si>
  <si>
    <t>ТП-Общежитие  Ввод-1 Т-1    Узкоколейная, 14</t>
  </si>
  <si>
    <t>Фидер-1 СИП</t>
  </si>
  <si>
    <t>ТП-ПожДепо Ввод с трансформатора     Альмагамбетов</t>
  </si>
  <si>
    <t>Пожарное Депо</t>
  </si>
  <si>
    <t>Герцена, 19/1 (пождепо)</t>
  </si>
  <si>
    <t>КТП-СДСУ-43   Ввод с трансформатора    Измеритель скорости на Уральской</t>
  </si>
  <si>
    <t>Карбышева 45</t>
  </si>
  <si>
    <t>Уральская  37</t>
  </si>
  <si>
    <t xml:space="preserve">Уральская 37/1 </t>
  </si>
  <si>
    <t>Бакиев СИП</t>
  </si>
  <si>
    <t>КТП-СМП-687    Ввод с трансформатора    Линейная, 10</t>
  </si>
  <si>
    <t>ПЧСТР</t>
  </si>
  <si>
    <t>цементный склад</t>
  </si>
  <si>
    <t>ТОО Трансстрой</t>
  </si>
  <si>
    <t>поселок</t>
  </si>
  <si>
    <t>ВЛ офис РУ-0,4 кВ</t>
  </si>
  <si>
    <r>
      <rPr>
        <b/>
        <sz val="10"/>
        <color indexed="8"/>
        <rFont val="Arial"/>
        <family val="2"/>
      </rPr>
      <t xml:space="preserve">ТП-Спецавтобаза </t>
    </r>
    <r>
      <rPr>
        <b/>
        <sz val="10"/>
        <rFont val="Arial"/>
        <family val="2"/>
      </rPr>
      <t>Ввод-1 Т-1     Промышленная 4 Пилорамы</t>
    </r>
  </si>
  <si>
    <t>Пожар часть. Дизельного</t>
  </si>
  <si>
    <t>Пластокно</t>
  </si>
  <si>
    <t>Заготбаза</t>
  </si>
  <si>
    <t>ТП-УПТК     Ввод-1 Т-1      Стомед вв-1</t>
  </si>
  <si>
    <t>ТОО Джетыгара вв-1 (Уральскаяч, 14)</t>
  </si>
  <si>
    <t>Ввод-2 Т-2      Спецмонтаж 2</t>
  </si>
  <si>
    <t>Тер. Стомеда</t>
  </si>
  <si>
    <t>ИП Ковтун</t>
  </si>
  <si>
    <t>ТОО АиФ вв-1</t>
  </si>
  <si>
    <t>Акцент Терм</t>
  </si>
  <si>
    <t>Стомед вв-2</t>
  </si>
  <si>
    <r>
      <rPr>
        <b/>
        <sz val="10"/>
        <color indexed="8"/>
        <rFont val="Arial"/>
        <family val="2"/>
      </rPr>
      <t xml:space="preserve">КТП-Хозторг-1 </t>
    </r>
    <r>
      <rPr>
        <b/>
        <sz val="10"/>
        <rFont val="Arial"/>
        <family val="2"/>
      </rPr>
      <t>Ввод с трансформатора    Без названия СИП</t>
    </r>
  </si>
  <si>
    <t>Р-он Апшерона</t>
  </si>
  <si>
    <t>Ницца (светофор, камера)</t>
  </si>
  <si>
    <r>
      <rPr>
        <b/>
        <sz val="10"/>
        <color indexed="8"/>
        <rFont val="Arial"/>
        <family val="2"/>
      </rPr>
      <t xml:space="preserve">КТП-Хозторг-2 </t>
    </r>
    <r>
      <rPr>
        <b/>
        <sz val="10"/>
        <rFont val="Arial"/>
        <family val="2"/>
      </rPr>
      <t xml:space="preserve"> Ввод с трансформатора    ул. освещение</t>
    </r>
  </si>
  <si>
    <t>Базовая, 2</t>
  </si>
  <si>
    <t>ТП-ЦММ   Ввод с трансформатора  Токарный цех</t>
  </si>
  <si>
    <t>Мельницы</t>
  </si>
  <si>
    <t>Р-н Акцепт терминал</t>
  </si>
  <si>
    <t>Гараж</t>
  </si>
  <si>
    <t>ССО</t>
  </si>
  <si>
    <t>ТП-Школа    Ввод-1 Т-1      узкоколейная  16/5</t>
  </si>
  <si>
    <t>узкоколейная 14/2</t>
  </si>
  <si>
    <t>2СШ-0,4кВ   Узкоколейная 16</t>
  </si>
  <si>
    <t>ЧП  Закенов (ВЛ-0,4кВ Государская)</t>
  </si>
  <si>
    <t>АТС вв-2</t>
  </si>
  <si>
    <t>ПС ЗДД</t>
  </si>
  <si>
    <t>КТП-800     Ввод-1, Т-1      Гагарина 199 вв-1</t>
  </si>
  <si>
    <t>Гагарина 195 ВРУ-2 вв-1</t>
  </si>
  <si>
    <t>Костанай Плаза ул. Гагарина ЖК "АлтынАрман"</t>
  </si>
  <si>
    <t>Гагарина 197 ВРУ-2 вв-1</t>
  </si>
  <si>
    <t>Ввод-2, Т-2    ВРУ-2 Элитный вв-2</t>
  </si>
  <si>
    <t>Гагарина 197 ВРУ-1 вв-2</t>
  </si>
  <si>
    <t>Гагарина 195 ВРУ-1 вв-2</t>
  </si>
  <si>
    <t>КТП-808   Ввод-1, Т-1     Гагарина 205  вв-2</t>
  </si>
  <si>
    <t>Гагарина 205  вв-2</t>
  </si>
  <si>
    <t>Гагарина 213 вв-2</t>
  </si>
  <si>
    <t>Гагарина 211 вв-2</t>
  </si>
  <si>
    <t>Гагарина 207 вв-2</t>
  </si>
  <si>
    <t>Гагарина 209 вв-2</t>
  </si>
  <si>
    <t>Котельная вв-2</t>
  </si>
  <si>
    <t>Гагарина 215 вв-2</t>
  </si>
  <si>
    <t>Ввод-2, Т-2   Вагончик</t>
  </si>
  <si>
    <t>ЦРП В вод-1, Т-1        обл акимат</t>
  </si>
  <si>
    <t>Акимат</t>
  </si>
  <si>
    <t>Тәуелсіздік 83 Ввод-1</t>
  </si>
  <si>
    <t>цэсна банк 1</t>
  </si>
  <si>
    <t>Ввод-2, Т-2    Фил. Акимат</t>
  </si>
  <si>
    <t>филармония Эл.щит</t>
  </si>
  <si>
    <t>комтеко</t>
  </si>
  <si>
    <t>алтынсарина 117 светофор</t>
  </si>
  <si>
    <t>РП-2   Ввод с трансформатора      ввод</t>
  </si>
  <si>
    <t>ул.Рабочая, 158 «А»</t>
  </si>
  <si>
    <t>РП-3  Ввод-1 Т-1     Алтынсарина 30а ALTEL</t>
  </si>
  <si>
    <t>ШКОЛА милиции В-1</t>
  </si>
  <si>
    <t>Сержантская школа милиции по Хакимжановой</t>
  </si>
  <si>
    <t>хакимжановой  60</t>
  </si>
  <si>
    <t>алтынсарина 28</t>
  </si>
  <si>
    <t>Ввод-2 Т-2      старое РП-3</t>
  </si>
  <si>
    <t>поликлиника ВРУ-2</t>
  </si>
  <si>
    <t>школа милиции В-2</t>
  </si>
  <si>
    <t>офис, Алтынсарина 28/2</t>
  </si>
  <si>
    <t>ХозМагазин</t>
  </si>
  <si>
    <t>маг. Березка</t>
  </si>
  <si>
    <t>РП-4    Ввод-1 Т-1       коттедж ч/с</t>
  </si>
  <si>
    <t>герцена 24  корпус 1</t>
  </si>
  <si>
    <t>Арман</t>
  </si>
  <si>
    <t>Ввод-2 Т-2      кубеева 8,12</t>
  </si>
  <si>
    <t>герцена 22</t>
  </si>
  <si>
    <t>кубеева 10</t>
  </si>
  <si>
    <t>кубеева 4,6</t>
  </si>
  <si>
    <t>киевская 7, 11;  Каирбекова 353/3</t>
  </si>
  <si>
    <t>ИП Грабарчук мойка</t>
  </si>
  <si>
    <t>герцена 24, корпус 2</t>
  </si>
  <si>
    <t>РП-6 Ввод-1 Т-1    магазин  Успех, ЧП Агеев</t>
  </si>
  <si>
    <t>столярный  цех</t>
  </si>
  <si>
    <t>КЖБИ 19 школа</t>
  </si>
  <si>
    <t>П. Морозова 3, Ворошилова 62-64</t>
  </si>
  <si>
    <t>Школа Олимпийского резерва</t>
  </si>
  <si>
    <t>Ввод-2 Т-2      волынова 14</t>
  </si>
  <si>
    <t>волынова 11 ЧП Мелют</t>
  </si>
  <si>
    <t>ул. Мирошниченко нов. Жил дом Вв-2</t>
  </si>
  <si>
    <t>волынова 13 вв-2</t>
  </si>
  <si>
    <t>кочубея 1 вв-2</t>
  </si>
  <si>
    <t>детский сад № 27 вв-2</t>
  </si>
  <si>
    <t>РП-7   Ввод-1 Т-1     АЗС СИП</t>
  </si>
  <si>
    <t>ИП Бертаева, Кобланды, 5 Автомойка</t>
  </si>
  <si>
    <t>Элеватор по улице Герцена</t>
  </si>
  <si>
    <t>Герцена,5 Цем. Мех.</t>
  </si>
  <si>
    <t>Котедж ввод-1</t>
  </si>
  <si>
    <t>Рыбный цех</t>
  </si>
  <si>
    <t>Ввод-2 Т-2      Кобланды батыра, 3 Шашлычная</t>
  </si>
  <si>
    <t>ИП Люлькович Кобланды, 3</t>
  </si>
  <si>
    <t>РП-8   Ввод-1</t>
  </si>
  <si>
    <t>РП-9   Ввод-1 Т-1      уч.  Корпус</t>
  </si>
  <si>
    <t>Алтынсарина, 214/6</t>
  </si>
  <si>
    <t>СТО, салон по продажн мебели</t>
  </si>
  <si>
    <t xml:space="preserve">Ввод-2 Т-2      фидер  1 </t>
  </si>
  <si>
    <t>церковь</t>
  </si>
  <si>
    <t>Общежите коллежда сферы обслуживания</t>
  </si>
  <si>
    <t>Школа бокса</t>
  </si>
  <si>
    <t>экспертиза</t>
  </si>
  <si>
    <t>Алтынсарина, 160</t>
  </si>
  <si>
    <t>Алтынсарина, 162, Мега</t>
  </si>
  <si>
    <t>РП-10 В  вод-1, Т-1      ДВТ</t>
  </si>
  <si>
    <t>Стройстиль</t>
  </si>
  <si>
    <t>Р-он Аэропорта</t>
  </si>
  <si>
    <t>агромельпром  1</t>
  </si>
  <si>
    <t>агромельпром 2</t>
  </si>
  <si>
    <t>агромельпром  3</t>
  </si>
  <si>
    <t>агромельпром  4</t>
  </si>
  <si>
    <t>агромельпром  5</t>
  </si>
  <si>
    <t>агромельпром не в кольце</t>
  </si>
  <si>
    <t>РП-11   Ввод-1, Т-1       чкалова 15а</t>
  </si>
  <si>
    <t>9 микрорайон</t>
  </si>
  <si>
    <t>Детский сад № 9 Чкалова, 13А</t>
  </si>
  <si>
    <t>2 СШ-0,4кВ     Ип Гончар вв-2</t>
  </si>
  <si>
    <t>дом 11</t>
  </si>
  <si>
    <t>Два Кума</t>
  </si>
  <si>
    <t>дом 12</t>
  </si>
  <si>
    <t>дом 13</t>
  </si>
  <si>
    <t>Овощной магазин</t>
  </si>
  <si>
    <t>чкалова 15 б</t>
  </si>
  <si>
    <t>РП-13   Ввод-1, Т-1  Куйбышева 98 (Козыбаева)</t>
  </si>
  <si>
    <t>ЦОУ вв-1</t>
  </si>
  <si>
    <t>ДВД вв-1</t>
  </si>
  <si>
    <t>Аптечный дом</t>
  </si>
  <si>
    <t>Ввод-2 Т-2     тарана 112</t>
  </si>
  <si>
    <t>ДВД вв-2</t>
  </si>
  <si>
    <t>нацбанк вв-2 гараж</t>
  </si>
  <si>
    <t>ЦОН вв-2</t>
  </si>
  <si>
    <t>ИП Зайченко</t>
  </si>
  <si>
    <t>козыбаева  107</t>
  </si>
  <si>
    <t>РП-14   Ввод-1 Т-1     мех блок а</t>
  </si>
  <si>
    <t>вв 1 Секция 2 столовая</t>
  </si>
  <si>
    <t>СХИ</t>
  </si>
  <si>
    <t>Ввод-2 Т-2    Сиенд  Аудитория 131</t>
  </si>
  <si>
    <t>Ввод-2, Секция-1, Столовая</t>
  </si>
  <si>
    <t>Гараж КГУ</t>
  </si>
  <si>
    <t>РП-16  Ввод-1 Т-1         хозкорпус вв-1</t>
  </si>
  <si>
    <t>Корпус 2 реанимация вв-1</t>
  </si>
  <si>
    <t>Обл. дет. Больница</t>
  </si>
  <si>
    <t>Корпус №1 операционная вв-1</t>
  </si>
  <si>
    <t>пищеблок вв-1</t>
  </si>
  <si>
    <t>Корпус 1. Аптека</t>
  </si>
  <si>
    <t>Ввод-2 Т-2   в. Интерн. 2/1 вв- 2</t>
  </si>
  <si>
    <t>В. Интерн. 1/1 вв- 2 жилой дом</t>
  </si>
  <si>
    <t>РП-18   Ввод-2 Т-2   Высокая-31А</t>
  </si>
  <si>
    <t>2-я Костанайская</t>
  </si>
  <si>
    <t>Ветровая</t>
  </si>
  <si>
    <t>Авиационная 1 Рыба турчин</t>
  </si>
  <si>
    <t>Высокая-10А Офис, склад</t>
  </si>
  <si>
    <t>РП-19  Ввод-1 Т-1      Шевченко 176 киоск</t>
  </si>
  <si>
    <t>сто</t>
  </si>
  <si>
    <t>победы 104корпус 3</t>
  </si>
  <si>
    <t>Нефтебаза</t>
  </si>
  <si>
    <t>победы 104корпус 1</t>
  </si>
  <si>
    <t>Урицкого  21 ВВ-1</t>
  </si>
  <si>
    <t>урицкого 73, строймир</t>
  </si>
  <si>
    <t>победы  104 б, береке СИП</t>
  </si>
  <si>
    <t>урицкого 23 вв-1</t>
  </si>
  <si>
    <t xml:space="preserve"> Майлина-Победы</t>
  </si>
  <si>
    <t>РП-20  Ввод-1 Т-1  Бест Костанай</t>
  </si>
  <si>
    <t>ИП Калиброва</t>
  </si>
  <si>
    <t>Ввод-2 Т-2</t>
  </si>
  <si>
    <t>РП-21  Ввод-1 Т-1    текстильщиков 10</t>
  </si>
  <si>
    <t>КСК</t>
  </si>
  <si>
    <t xml:space="preserve">      дом  46</t>
  </si>
  <si>
    <t>Стройка  Калашников</t>
  </si>
  <si>
    <t>Герцена 48</t>
  </si>
  <si>
    <t>кожвендиспансер ВВ-1</t>
  </si>
  <si>
    <t>текстильщиков 8 № 1</t>
  </si>
  <si>
    <t>Детский дом вв-1</t>
  </si>
  <si>
    <t>ИП Артёмев киоск</t>
  </si>
  <si>
    <t>Гостиница Омаров</t>
  </si>
  <si>
    <t>Ввод-2 Т-2 Нурдаулет</t>
  </si>
  <si>
    <t>ИП Калашников</t>
  </si>
  <si>
    <t>магазин  Мясная лавка</t>
  </si>
  <si>
    <t>Текстильщиков 18 + магазин 29</t>
  </si>
  <si>
    <t>Текстильщиков 14</t>
  </si>
  <si>
    <t>Школа  22 вв-2</t>
  </si>
  <si>
    <t>кожвендиспансер вв-2</t>
  </si>
  <si>
    <t>А-180</t>
  </si>
  <si>
    <t>текстильщиков 8 ввод 2</t>
  </si>
  <si>
    <t>Герцена 16 вв-2</t>
  </si>
  <si>
    <t>текстильщиков 10 а</t>
  </si>
  <si>
    <t>текстильщиков  10 а</t>
  </si>
  <si>
    <t>Общ. + маг. ИП Сулейманов</t>
  </si>
  <si>
    <t>РП-22   Ввод-1 Т-1    Цветная аптека</t>
  </si>
  <si>
    <t>дом  13,  лифты</t>
  </si>
  <si>
    <t>8 микрорайон</t>
  </si>
  <si>
    <t>13 дом вв-1</t>
  </si>
  <si>
    <t>14 дом под 1-3</t>
  </si>
  <si>
    <t>15 дом</t>
  </si>
  <si>
    <t>Ввод-2 Т-2      Д 11, 11а</t>
  </si>
  <si>
    <t>д 16</t>
  </si>
  <si>
    <t>д 17</t>
  </si>
  <si>
    <t>Форум</t>
  </si>
  <si>
    <t>д 14 под 4-7</t>
  </si>
  <si>
    <t>д 15</t>
  </si>
  <si>
    <t>Шк-Сад 3</t>
  </si>
  <si>
    <t>ПС 110/10 кВ Северная</t>
  </si>
  <si>
    <t>РП-Абсолют    Ввод с трансформатора     Океан  ПЛОМБА</t>
  </si>
  <si>
    <t>Северная промышленная зона</t>
  </si>
  <si>
    <t>Коэффицент загрузки, %</t>
  </si>
  <si>
    <t>Свободная мощность, кВА</t>
  </si>
  <si>
    <t>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</si>
</sst>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dd/mm/yy\ hh:mm"/>
    <numFmt numFmtId="174" formatCode="0.000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9"/>
      <name val="Arial Cyr"/>
      <family val="2"/>
    </font>
    <font>
      <sz val="10"/>
      <name val="Arial Cyr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" fillId="0" borderId="0">
      <alignment/>
      <protection/>
    </xf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14" fontId="17" fillId="0" borderId="11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4" xfId="0" applyFont="1" applyFill="1" applyBorder="1" applyAlignment="1">
      <alignment wrapText="1"/>
    </xf>
    <xf numFmtId="0" fontId="30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 vertical="center"/>
    </xf>
    <xf numFmtId="172" fontId="0" fillId="0" borderId="16" xfId="0" applyNumberFormat="1" applyFill="1" applyBorder="1" applyAlignment="1">
      <alignment/>
    </xf>
    <xf numFmtId="172" fontId="23" fillId="0" borderId="1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6" fillId="0" borderId="0" xfId="0" applyNumberFormat="1" applyFont="1" applyFill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172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12" xfId="0" applyFont="1" applyFill="1" applyBorder="1" applyAlignment="1">
      <alignment wrapText="1"/>
    </xf>
    <xf numFmtId="172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/>
    </xf>
    <xf numFmtId="0" fontId="13" fillId="0" borderId="22" xfId="0" applyFont="1" applyFill="1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textRotation="90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3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11" xfId="245" applyNumberFormat="1" applyFont="1" applyFill="1" applyBorder="1" applyAlignment="1">
      <alignment horizontal="right" vertical="center"/>
      <protection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9" fillId="0" borderId="11" xfId="245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right"/>
    </xf>
    <xf numFmtId="0" fontId="29" fillId="0" borderId="11" xfId="245" applyNumberFormat="1" applyFont="1" applyFill="1" applyBorder="1" applyAlignment="1">
      <alignment horizontal="right" vertical="center"/>
      <protection/>
    </xf>
    <xf numFmtId="0" fontId="18" fillId="0" borderId="11" xfId="105" applyFont="1" applyFill="1" applyBorder="1" applyAlignment="1">
      <alignment horizontal="center" vertical="center" wrapText="1"/>
      <protection/>
    </xf>
    <xf numFmtId="173" fontId="18" fillId="0" borderId="11" xfId="105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/>
    </xf>
    <xf numFmtId="0" fontId="18" fillId="0" borderId="11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8" fillId="0" borderId="11" xfId="105" applyFont="1" applyFill="1" applyBorder="1" applyAlignment="1">
      <alignment horizontal="center" vertical="center"/>
      <protection/>
    </xf>
    <xf numFmtId="14" fontId="18" fillId="0" borderId="11" xfId="105" applyNumberFormat="1" applyFont="1" applyFill="1" applyBorder="1" applyAlignment="1">
      <alignment horizontal="center" vertical="center" wrapText="1"/>
      <protection/>
    </xf>
    <xf numFmtId="0" fontId="18" fillId="0" borderId="14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9" fillId="0" borderId="11" xfId="245" applyNumberFormat="1" applyFont="1" applyFill="1" applyBorder="1" applyAlignment="1">
      <alignment vertical="center"/>
      <protection/>
    </xf>
    <xf numFmtId="0" fontId="28" fillId="0" borderId="11" xfId="0" applyFont="1" applyFill="1" applyBorder="1" applyAlignment="1">
      <alignment vertical="center"/>
    </xf>
    <xf numFmtId="0" fontId="0" fillId="0" borderId="23" xfId="0" applyFill="1" applyBorder="1" applyAlignment="1">
      <alignment horizontal="right"/>
    </xf>
    <xf numFmtId="0" fontId="24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2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10" xfId="36"/>
    <cellStyle name="Accent 1 11" xfId="37"/>
    <cellStyle name="Accent 1 2" xfId="38"/>
    <cellStyle name="Accent 1 3" xfId="39"/>
    <cellStyle name="Accent 1 4" xfId="40"/>
    <cellStyle name="Accent 1 5" xfId="41"/>
    <cellStyle name="Accent 1 6" xfId="42"/>
    <cellStyle name="Accent 1 7" xfId="43"/>
    <cellStyle name="Accent 1 8" xfId="44"/>
    <cellStyle name="Accent 1 9" xfId="45"/>
    <cellStyle name="Accent 10" xfId="46"/>
    <cellStyle name="Accent 11" xfId="47"/>
    <cellStyle name="Accent 12" xfId="48"/>
    <cellStyle name="Accent 13" xfId="49"/>
    <cellStyle name="Accent 14" xfId="50"/>
    <cellStyle name="Accent 2" xfId="51"/>
    <cellStyle name="Accent 2 1" xfId="52"/>
    <cellStyle name="Accent 2 10" xfId="53"/>
    <cellStyle name="Accent 2 11" xfId="54"/>
    <cellStyle name="Accent 2 2" xfId="55"/>
    <cellStyle name="Accent 2 3" xfId="56"/>
    <cellStyle name="Accent 2 4" xfId="57"/>
    <cellStyle name="Accent 2 5" xfId="58"/>
    <cellStyle name="Accent 2 6" xfId="59"/>
    <cellStyle name="Accent 2 7" xfId="60"/>
    <cellStyle name="Accent 2 8" xfId="61"/>
    <cellStyle name="Accent 2 9" xfId="62"/>
    <cellStyle name="Accent 3" xfId="63"/>
    <cellStyle name="Accent 3 1" xfId="64"/>
    <cellStyle name="Accent 3 10" xfId="65"/>
    <cellStyle name="Accent 3 11" xfId="66"/>
    <cellStyle name="Accent 3 2" xfId="67"/>
    <cellStyle name="Accent 3 3" xfId="68"/>
    <cellStyle name="Accent 3 4" xfId="69"/>
    <cellStyle name="Accent 3 5" xfId="70"/>
    <cellStyle name="Accent 3 6" xfId="71"/>
    <cellStyle name="Accent 3 7" xfId="72"/>
    <cellStyle name="Accent 3 8" xfId="73"/>
    <cellStyle name="Accent 3 9" xfId="74"/>
    <cellStyle name="Accent 4" xfId="75"/>
    <cellStyle name="Accent 5" xfId="76"/>
    <cellStyle name="Accent 6" xfId="77"/>
    <cellStyle name="Accent 7" xfId="78"/>
    <cellStyle name="Accent 8" xfId="79"/>
    <cellStyle name="Accent 9" xfId="80"/>
    <cellStyle name="Bad" xfId="81"/>
    <cellStyle name="Bad 1" xfId="82"/>
    <cellStyle name="Bad 10" xfId="83"/>
    <cellStyle name="Bad 11" xfId="84"/>
    <cellStyle name="Bad 2" xfId="85"/>
    <cellStyle name="Bad 3" xfId="86"/>
    <cellStyle name="Bad 4" xfId="87"/>
    <cellStyle name="Bad 5" xfId="88"/>
    <cellStyle name="Bad 6" xfId="89"/>
    <cellStyle name="Bad 7" xfId="90"/>
    <cellStyle name="Bad 8" xfId="91"/>
    <cellStyle name="Bad 9" xfId="92"/>
    <cellStyle name="Error" xfId="93"/>
    <cellStyle name="Error 1" xfId="94"/>
    <cellStyle name="Error 10" xfId="95"/>
    <cellStyle name="Error 11" xfId="96"/>
    <cellStyle name="Error 2" xfId="97"/>
    <cellStyle name="Error 3" xfId="98"/>
    <cellStyle name="Error 4" xfId="99"/>
    <cellStyle name="Error 5" xfId="100"/>
    <cellStyle name="Error 6" xfId="101"/>
    <cellStyle name="Error 7" xfId="102"/>
    <cellStyle name="Error 8" xfId="103"/>
    <cellStyle name="Error 9" xfId="104"/>
    <cellStyle name="Excel Built-in Explanatory Text" xfId="105"/>
    <cellStyle name="Footnote" xfId="106"/>
    <cellStyle name="Footnote 1" xfId="107"/>
    <cellStyle name="Footnote 10" xfId="108"/>
    <cellStyle name="Footnote 11" xfId="109"/>
    <cellStyle name="Footnote 2" xfId="110"/>
    <cellStyle name="Footnote 3" xfId="111"/>
    <cellStyle name="Footnote 4" xfId="112"/>
    <cellStyle name="Footnote 5" xfId="113"/>
    <cellStyle name="Footnote 6" xfId="114"/>
    <cellStyle name="Footnote 7" xfId="115"/>
    <cellStyle name="Footnote 8" xfId="116"/>
    <cellStyle name="Footnote 9" xfId="117"/>
    <cellStyle name="Good" xfId="118"/>
    <cellStyle name="Good 1" xfId="119"/>
    <cellStyle name="Good 10" xfId="120"/>
    <cellStyle name="Good 11" xfId="121"/>
    <cellStyle name="Good 2" xfId="122"/>
    <cellStyle name="Good 3" xfId="123"/>
    <cellStyle name="Good 4" xfId="124"/>
    <cellStyle name="Good 5" xfId="125"/>
    <cellStyle name="Good 6" xfId="126"/>
    <cellStyle name="Good 7" xfId="127"/>
    <cellStyle name="Good 8" xfId="128"/>
    <cellStyle name="Good 9" xfId="129"/>
    <cellStyle name="Heading" xfId="130"/>
    <cellStyle name="Heading 1" xfId="131"/>
    <cellStyle name="Heading 1 1" xfId="132"/>
    <cellStyle name="Heading 1 10" xfId="133"/>
    <cellStyle name="Heading 1 11" xfId="134"/>
    <cellStyle name="Heading 1 2" xfId="135"/>
    <cellStyle name="Heading 1 3" xfId="136"/>
    <cellStyle name="Heading 1 4" xfId="137"/>
    <cellStyle name="Heading 1 5" xfId="138"/>
    <cellStyle name="Heading 1 6" xfId="139"/>
    <cellStyle name="Heading 1 7" xfId="140"/>
    <cellStyle name="Heading 1 8" xfId="141"/>
    <cellStyle name="Heading 1 9" xfId="142"/>
    <cellStyle name="Heading 10" xfId="143"/>
    <cellStyle name="Heading 11" xfId="144"/>
    <cellStyle name="Heading 12" xfId="145"/>
    <cellStyle name="Heading 13" xfId="146"/>
    <cellStyle name="Heading 2" xfId="147"/>
    <cellStyle name="Heading 2 1" xfId="148"/>
    <cellStyle name="Heading 2 10" xfId="149"/>
    <cellStyle name="Heading 2 11" xfId="150"/>
    <cellStyle name="Heading 2 2" xfId="151"/>
    <cellStyle name="Heading 2 3" xfId="152"/>
    <cellStyle name="Heading 2 4" xfId="153"/>
    <cellStyle name="Heading 2 5" xfId="154"/>
    <cellStyle name="Heading 2 6" xfId="155"/>
    <cellStyle name="Heading 2 7" xfId="156"/>
    <cellStyle name="Heading 2 8" xfId="157"/>
    <cellStyle name="Heading 2 9" xfId="158"/>
    <cellStyle name="Heading 3" xfId="159"/>
    <cellStyle name="Heading 4" xfId="160"/>
    <cellStyle name="Heading 5" xfId="161"/>
    <cellStyle name="Heading 6" xfId="162"/>
    <cellStyle name="Heading 7" xfId="163"/>
    <cellStyle name="Heading 8" xfId="164"/>
    <cellStyle name="Heading 9" xfId="165"/>
    <cellStyle name="Neutral" xfId="166"/>
    <cellStyle name="Neutral 1" xfId="167"/>
    <cellStyle name="Neutral 10" xfId="168"/>
    <cellStyle name="Neutral 11" xfId="169"/>
    <cellStyle name="Neutral 2" xfId="170"/>
    <cellStyle name="Neutral 3" xfId="171"/>
    <cellStyle name="Neutral 4" xfId="172"/>
    <cellStyle name="Neutral 5" xfId="173"/>
    <cellStyle name="Neutral 6" xfId="174"/>
    <cellStyle name="Neutral 7" xfId="175"/>
    <cellStyle name="Neutral 8" xfId="176"/>
    <cellStyle name="Neutral 9" xfId="177"/>
    <cellStyle name="Note" xfId="178"/>
    <cellStyle name="Note 1" xfId="179"/>
    <cellStyle name="Note 10" xfId="180"/>
    <cellStyle name="Note 11" xfId="181"/>
    <cellStyle name="Note 2" xfId="182"/>
    <cellStyle name="Note 3" xfId="183"/>
    <cellStyle name="Note 4" xfId="184"/>
    <cellStyle name="Note 5" xfId="185"/>
    <cellStyle name="Note 6" xfId="186"/>
    <cellStyle name="Note 7" xfId="187"/>
    <cellStyle name="Note 8" xfId="188"/>
    <cellStyle name="Note 9" xfId="189"/>
    <cellStyle name="Status" xfId="190"/>
    <cellStyle name="Status 1" xfId="191"/>
    <cellStyle name="Status 10" xfId="192"/>
    <cellStyle name="Status 11" xfId="193"/>
    <cellStyle name="Status 2" xfId="194"/>
    <cellStyle name="Status 3" xfId="195"/>
    <cellStyle name="Status 4" xfId="196"/>
    <cellStyle name="Status 5" xfId="197"/>
    <cellStyle name="Status 6" xfId="198"/>
    <cellStyle name="Status 7" xfId="199"/>
    <cellStyle name="Status 8" xfId="200"/>
    <cellStyle name="Status 9" xfId="201"/>
    <cellStyle name="Text" xfId="202"/>
    <cellStyle name="Text 1" xfId="203"/>
    <cellStyle name="Text 10" xfId="204"/>
    <cellStyle name="Text 11" xfId="205"/>
    <cellStyle name="Text 2" xfId="206"/>
    <cellStyle name="Text 3" xfId="207"/>
    <cellStyle name="Text 4" xfId="208"/>
    <cellStyle name="Text 5" xfId="209"/>
    <cellStyle name="Text 6" xfId="210"/>
    <cellStyle name="Text 7" xfId="211"/>
    <cellStyle name="Text 8" xfId="212"/>
    <cellStyle name="Text 9" xfId="213"/>
    <cellStyle name="Warning" xfId="214"/>
    <cellStyle name="Warning 1" xfId="215"/>
    <cellStyle name="Warning 10" xfId="216"/>
    <cellStyle name="Warning 11" xfId="217"/>
    <cellStyle name="Warning 2" xfId="218"/>
    <cellStyle name="Warning 3" xfId="219"/>
    <cellStyle name="Warning 4" xfId="220"/>
    <cellStyle name="Warning 5" xfId="221"/>
    <cellStyle name="Warning 6" xfId="222"/>
    <cellStyle name="Warning 7" xfId="223"/>
    <cellStyle name="Warning 8" xfId="224"/>
    <cellStyle name="Warning 9" xfId="225"/>
    <cellStyle name="Акцент1" xfId="226"/>
    <cellStyle name="Акцент2" xfId="227"/>
    <cellStyle name="Акцент3" xfId="228"/>
    <cellStyle name="Акцент4" xfId="229"/>
    <cellStyle name="Акцент5" xfId="230"/>
    <cellStyle name="Акцент6" xfId="231"/>
    <cellStyle name="Ввод " xfId="232"/>
    <cellStyle name="Вывод" xfId="233"/>
    <cellStyle name="Вычисление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_Лист1" xfId="245"/>
    <cellStyle name="Плохой" xfId="246"/>
    <cellStyle name="Пояснение" xfId="247"/>
    <cellStyle name="Примечание" xfId="248"/>
    <cellStyle name="Percent" xfId="249"/>
    <cellStyle name="Связанная ячейка" xfId="250"/>
    <cellStyle name="Текст предупреждения" xfId="251"/>
    <cellStyle name="Comma" xfId="252"/>
    <cellStyle name="Comma [0]" xfId="253"/>
    <cellStyle name="Хороший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662"/>
  <sheetViews>
    <sheetView zoomScalePageLayoutView="0" workbookViewId="0" topLeftCell="A1">
      <pane xSplit="3" ySplit="2" topLeftCell="D1567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L1571" sqref="L1571"/>
    </sheetView>
  </sheetViews>
  <sheetFormatPr defaultColWidth="7.7109375" defaultRowHeight="15"/>
  <cols>
    <col min="1" max="1" width="11.140625" style="63" customWidth="1"/>
    <col min="2" max="2" width="36.28125" style="64" customWidth="1"/>
    <col min="3" max="3" width="8.421875" style="1" customWidth="1"/>
    <col min="4" max="4" width="7.28125" style="2" customWidth="1"/>
    <col min="5" max="5" width="7.7109375" style="2" customWidth="1"/>
    <col min="6" max="6" width="13.00390625" style="2" customWidth="1"/>
    <col min="7" max="7" width="6.421875" style="2" customWidth="1"/>
    <col min="8" max="8" width="5.7109375" style="2" customWidth="1"/>
    <col min="9" max="9" width="5.8515625" style="2" customWidth="1"/>
    <col min="10" max="11" width="7.421875" style="2" customWidth="1"/>
    <col min="12" max="12" width="12.7109375" style="2" customWidth="1"/>
    <col min="13" max="13" width="14.28125" style="2" customWidth="1"/>
    <col min="14" max="14" width="11.421875" style="2" customWidth="1"/>
    <col min="15" max="16384" width="7.7109375" style="2" customWidth="1"/>
  </cols>
  <sheetData>
    <row r="1" spans="1:15" s="56" customFormat="1" ht="15">
      <c r="A1" s="117"/>
      <c r="B1" s="118" t="s">
        <v>0</v>
      </c>
      <c r="C1" s="55"/>
      <c r="D1" s="54"/>
      <c r="E1" s="54"/>
      <c r="F1" s="119"/>
      <c r="G1" s="119"/>
      <c r="H1" s="119"/>
      <c r="I1" s="120"/>
      <c r="J1" s="119"/>
      <c r="K1" s="120"/>
      <c r="L1" s="54"/>
      <c r="M1" s="54"/>
      <c r="N1" s="54"/>
      <c r="O1" s="54"/>
    </row>
    <row r="2" spans="2:15" ht="15.75" thickBot="1">
      <c r="B2" s="66"/>
      <c r="C2" s="3"/>
      <c r="D2" s="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3" ht="58.5" customHeight="1" thickBot="1">
      <c r="A3" s="218" t="s">
        <v>1</v>
      </c>
      <c r="B3" s="218" t="s">
        <v>2</v>
      </c>
      <c r="C3" s="219" t="s">
        <v>3</v>
      </c>
      <c r="D3" s="219" t="s">
        <v>4</v>
      </c>
      <c r="E3" s="219" t="s">
        <v>5</v>
      </c>
      <c r="F3" s="219"/>
      <c r="G3" s="220" t="s">
        <v>6</v>
      </c>
      <c r="H3" s="220"/>
      <c r="I3" s="220"/>
      <c r="J3" s="221" t="s">
        <v>7</v>
      </c>
      <c r="K3" s="222"/>
      <c r="L3" s="70" t="s">
        <v>2856</v>
      </c>
      <c r="M3" s="71" t="s">
        <v>2857</v>
      </c>
    </row>
    <row r="4" spans="1:13" ht="32.25" customHeight="1" thickBot="1">
      <c r="A4" s="218"/>
      <c r="B4" s="218"/>
      <c r="C4" s="219"/>
      <c r="D4" s="219"/>
      <c r="E4" s="121" t="s">
        <v>8</v>
      </c>
      <c r="F4" s="121" t="s">
        <v>9</v>
      </c>
      <c r="G4" s="121" t="s">
        <v>10</v>
      </c>
      <c r="H4" s="121" t="s">
        <v>11</v>
      </c>
      <c r="I4" s="121" t="s">
        <v>12</v>
      </c>
      <c r="J4" s="121" t="s">
        <v>13</v>
      </c>
      <c r="K4" s="122" t="s">
        <v>14</v>
      </c>
      <c r="L4" s="123"/>
      <c r="M4" s="124"/>
    </row>
    <row r="5" spans="1:13" ht="15.75" customHeight="1">
      <c r="A5" s="163" t="s">
        <v>15</v>
      </c>
      <c r="B5" s="7" t="s">
        <v>16</v>
      </c>
      <c r="C5" s="194" t="s">
        <v>17</v>
      </c>
      <c r="D5" s="6">
        <v>250</v>
      </c>
      <c r="E5" s="35" t="s">
        <v>18</v>
      </c>
      <c r="F5" s="35" t="s">
        <v>19</v>
      </c>
      <c r="G5" s="125">
        <v>0</v>
      </c>
      <c r="H5" s="125">
        <v>5</v>
      </c>
      <c r="I5" s="125">
        <v>1</v>
      </c>
      <c r="J5" s="126">
        <v>237</v>
      </c>
      <c r="K5" s="127">
        <v>228</v>
      </c>
      <c r="L5" s="73">
        <f>100*(J5*(G5+H5+I5)+J6*(G6+H6+I6)+J7*(G7+H7+I7)+J8*(I8+H8+G8)+J9*(G9+H9+I9)+J10*(G10+H10+I10)+J11*(G11+H11+I11)+J12*(I12+H12+G12))/(D5*1000)</f>
        <v>24.2688</v>
      </c>
      <c r="M5" s="74"/>
    </row>
    <row r="6" spans="1:13" ht="15">
      <c r="A6" s="163"/>
      <c r="B6" s="6" t="s">
        <v>20</v>
      </c>
      <c r="C6" s="194"/>
      <c r="D6" s="6"/>
      <c r="E6" s="35" t="s">
        <v>21</v>
      </c>
      <c r="F6" s="35" t="s">
        <v>22</v>
      </c>
      <c r="G6" s="125">
        <v>0</v>
      </c>
      <c r="H6" s="125">
        <v>0</v>
      </c>
      <c r="I6" s="125">
        <v>1</v>
      </c>
      <c r="J6" s="126">
        <v>237</v>
      </c>
      <c r="K6" s="127">
        <v>228</v>
      </c>
      <c r="L6" s="58"/>
      <c r="M6" s="56"/>
    </row>
    <row r="7" spans="1:13" ht="15">
      <c r="A7" s="163"/>
      <c r="B7" s="6" t="s">
        <v>23</v>
      </c>
      <c r="C7" s="194"/>
      <c r="D7" s="6"/>
      <c r="E7" s="128" t="s">
        <v>24</v>
      </c>
      <c r="F7" s="128" t="s">
        <v>22</v>
      </c>
      <c r="G7" s="129">
        <v>1</v>
      </c>
      <c r="H7" s="129">
        <v>1</v>
      </c>
      <c r="I7" s="129">
        <v>6</v>
      </c>
      <c r="J7" s="126">
        <v>237</v>
      </c>
      <c r="K7" s="127">
        <v>228</v>
      </c>
      <c r="L7" s="58"/>
      <c r="M7" s="56"/>
    </row>
    <row r="8" spans="1:13" ht="15">
      <c r="A8" s="163"/>
      <c r="B8" s="7" t="s">
        <v>25</v>
      </c>
      <c r="C8" s="194"/>
      <c r="D8" s="6"/>
      <c r="E8" s="35" t="s">
        <v>26</v>
      </c>
      <c r="F8" s="35" t="s">
        <v>24</v>
      </c>
      <c r="G8" s="125">
        <v>55</v>
      </c>
      <c r="H8" s="125">
        <v>36</v>
      </c>
      <c r="I8" s="125">
        <v>41</v>
      </c>
      <c r="J8" s="126">
        <v>237</v>
      </c>
      <c r="K8" s="127">
        <v>228</v>
      </c>
      <c r="L8" s="58"/>
      <c r="M8" s="56"/>
    </row>
    <row r="9" spans="1:13" ht="15">
      <c r="A9" s="163"/>
      <c r="B9" s="8" t="s">
        <v>27</v>
      </c>
      <c r="C9" s="194"/>
      <c r="D9" s="6"/>
      <c r="E9" s="35" t="s">
        <v>21</v>
      </c>
      <c r="F9" s="35" t="s">
        <v>18</v>
      </c>
      <c r="G9" s="125">
        <v>4</v>
      </c>
      <c r="H9" s="125">
        <v>5</v>
      </c>
      <c r="I9" s="125">
        <v>1</v>
      </c>
      <c r="J9" s="126">
        <v>237</v>
      </c>
      <c r="K9" s="127">
        <v>228</v>
      </c>
      <c r="L9" s="58"/>
      <c r="M9" s="56"/>
    </row>
    <row r="10" spans="1:13" ht="15">
      <c r="A10" s="163"/>
      <c r="B10" s="7" t="s">
        <v>28</v>
      </c>
      <c r="C10" s="9"/>
      <c r="D10" s="6"/>
      <c r="E10" s="126" t="s">
        <v>21</v>
      </c>
      <c r="F10" s="126" t="s">
        <v>22</v>
      </c>
      <c r="G10" s="130">
        <v>17</v>
      </c>
      <c r="H10" s="130">
        <v>11</v>
      </c>
      <c r="I10" s="130">
        <v>4</v>
      </c>
      <c r="J10" s="126">
        <v>237</v>
      </c>
      <c r="K10" s="127">
        <v>228</v>
      </c>
      <c r="L10" s="58"/>
      <c r="M10" s="56"/>
    </row>
    <row r="11" spans="1:13" ht="15">
      <c r="A11" s="163"/>
      <c r="B11" s="7" t="s">
        <v>29</v>
      </c>
      <c r="C11" s="9"/>
      <c r="D11" s="6"/>
      <c r="E11" s="35" t="s">
        <v>30</v>
      </c>
      <c r="F11" s="35" t="s">
        <v>24</v>
      </c>
      <c r="G11" s="125">
        <v>18</v>
      </c>
      <c r="H11" s="125">
        <v>7</v>
      </c>
      <c r="I11" s="125">
        <v>40</v>
      </c>
      <c r="J11" s="126">
        <v>237</v>
      </c>
      <c r="K11" s="127">
        <v>228</v>
      </c>
      <c r="L11" s="58"/>
      <c r="M11" s="56"/>
    </row>
    <row r="12" spans="1:13" ht="15">
      <c r="A12" s="163"/>
      <c r="B12" s="7" t="s">
        <v>31</v>
      </c>
      <c r="C12" s="9"/>
      <c r="D12" s="6"/>
      <c r="E12" s="35" t="s">
        <v>21</v>
      </c>
      <c r="F12" s="35" t="s">
        <v>22</v>
      </c>
      <c r="G12" s="125">
        <v>0</v>
      </c>
      <c r="H12" s="125">
        <v>2</v>
      </c>
      <c r="I12" s="125">
        <v>0</v>
      </c>
      <c r="J12" s="126">
        <v>237</v>
      </c>
      <c r="K12" s="127">
        <v>228</v>
      </c>
      <c r="L12" s="58"/>
      <c r="M12" s="56"/>
    </row>
    <row r="13" spans="1:13" ht="27" customHeight="1">
      <c r="A13" s="170"/>
      <c r="B13" s="75" t="s">
        <v>32</v>
      </c>
      <c r="C13" s="10"/>
      <c r="D13" s="6">
        <v>100</v>
      </c>
      <c r="E13" s="35" t="s">
        <v>21</v>
      </c>
      <c r="F13" s="35" t="s">
        <v>21</v>
      </c>
      <c r="G13" s="125">
        <v>8</v>
      </c>
      <c r="H13" s="125">
        <v>12</v>
      </c>
      <c r="I13" s="125">
        <v>14</v>
      </c>
      <c r="J13" s="35">
        <v>227</v>
      </c>
      <c r="K13" s="131">
        <v>222</v>
      </c>
      <c r="L13" s="58">
        <f>100*(J13*(G13+H13+I13)+J14*(G14+H14+I14))/(D13*1000)</f>
        <v>18.16</v>
      </c>
      <c r="M13" s="56"/>
    </row>
    <row r="14" spans="1:13" ht="15">
      <c r="A14" s="170"/>
      <c r="B14" s="7" t="s">
        <v>33</v>
      </c>
      <c r="C14" s="9"/>
      <c r="D14" s="6"/>
      <c r="E14" s="35" t="s">
        <v>18</v>
      </c>
      <c r="F14" s="35" t="s">
        <v>19</v>
      </c>
      <c r="G14" s="125">
        <v>15</v>
      </c>
      <c r="H14" s="125">
        <v>16</v>
      </c>
      <c r="I14" s="125">
        <v>15</v>
      </c>
      <c r="J14" s="35">
        <v>227</v>
      </c>
      <c r="K14" s="131">
        <v>222</v>
      </c>
      <c r="L14" s="58"/>
      <c r="M14" s="56"/>
    </row>
    <row r="15" spans="1:13" ht="29.25" customHeight="1">
      <c r="A15" s="163" t="s">
        <v>15</v>
      </c>
      <c r="B15" s="9" t="s">
        <v>34</v>
      </c>
      <c r="C15" s="10" t="s">
        <v>35</v>
      </c>
      <c r="D15" s="6">
        <v>160</v>
      </c>
      <c r="E15" s="35" t="s">
        <v>24</v>
      </c>
      <c r="F15" s="35" t="s">
        <v>24</v>
      </c>
      <c r="G15" s="125">
        <v>40</v>
      </c>
      <c r="H15" s="125">
        <v>25</v>
      </c>
      <c r="I15" s="125">
        <v>10</v>
      </c>
      <c r="J15" s="35">
        <v>234</v>
      </c>
      <c r="K15" s="131">
        <v>225</v>
      </c>
      <c r="L15" s="58">
        <f>100*(J15*(G15+H15+I15)+J16*(G16+H16+I16)+J17*(G17+H17+I17))/(D15*1000)</f>
        <v>25.59375</v>
      </c>
      <c r="M15" s="56"/>
    </row>
    <row r="16" spans="1:13" ht="15.75" customHeight="1">
      <c r="A16" s="163"/>
      <c r="B16" s="6" t="s">
        <v>36</v>
      </c>
      <c r="C16" s="10"/>
      <c r="D16" s="6"/>
      <c r="E16" s="35" t="s">
        <v>24</v>
      </c>
      <c r="F16" s="35" t="s">
        <v>24</v>
      </c>
      <c r="G16" s="125">
        <v>25</v>
      </c>
      <c r="H16" s="125">
        <v>10</v>
      </c>
      <c r="I16" s="125">
        <v>15</v>
      </c>
      <c r="J16" s="35">
        <v>234</v>
      </c>
      <c r="K16" s="131">
        <v>225</v>
      </c>
      <c r="L16" s="58"/>
      <c r="M16" s="56"/>
    </row>
    <row r="17" spans="1:13" ht="15" customHeight="1">
      <c r="A17" s="163"/>
      <c r="B17" s="6" t="s">
        <v>37</v>
      </c>
      <c r="C17" s="10"/>
      <c r="D17" s="6"/>
      <c r="E17" s="35" t="s">
        <v>21</v>
      </c>
      <c r="F17" s="35" t="s">
        <v>21</v>
      </c>
      <c r="G17" s="125">
        <v>10</v>
      </c>
      <c r="H17" s="125">
        <v>5</v>
      </c>
      <c r="I17" s="125">
        <v>35</v>
      </c>
      <c r="J17" s="35">
        <v>234</v>
      </c>
      <c r="K17" s="131">
        <v>225</v>
      </c>
      <c r="L17" s="58"/>
      <c r="M17" s="56"/>
    </row>
    <row r="18" spans="1:13" ht="15.75" customHeight="1">
      <c r="A18" s="163"/>
      <c r="B18" s="6" t="s">
        <v>38</v>
      </c>
      <c r="C18" s="194" t="s">
        <v>39</v>
      </c>
      <c r="D18" s="6">
        <v>100</v>
      </c>
      <c r="E18" s="35" t="s">
        <v>24</v>
      </c>
      <c r="F18" s="35" t="s">
        <v>22</v>
      </c>
      <c r="G18" s="125">
        <v>9</v>
      </c>
      <c r="H18" s="125">
        <v>18</v>
      </c>
      <c r="I18" s="125">
        <v>6</v>
      </c>
      <c r="J18" s="35">
        <v>233</v>
      </c>
      <c r="K18" s="131">
        <v>228</v>
      </c>
      <c r="L18" s="58">
        <f>100*(J18*(G18+H18+I18)+J19*(G19+H19+I19)+J20*(G20+H20+I20))/(D18*1000)</f>
        <v>9.087</v>
      </c>
      <c r="M18" s="56"/>
    </row>
    <row r="19" spans="1:13" ht="15">
      <c r="A19" s="163"/>
      <c r="B19" s="6" t="s">
        <v>40</v>
      </c>
      <c r="C19" s="194"/>
      <c r="D19" s="6"/>
      <c r="E19" s="35" t="s">
        <v>18</v>
      </c>
      <c r="F19" s="35" t="s">
        <v>19</v>
      </c>
      <c r="G19" s="125">
        <v>1</v>
      </c>
      <c r="H19" s="125">
        <v>1</v>
      </c>
      <c r="I19" s="125">
        <v>0</v>
      </c>
      <c r="J19" s="35">
        <v>233</v>
      </c>
      <c r="K19" s="131">
        <v>228</v>
      </c>
      <c r="L19" s="58"/>
      <c r="M19" s="56"/>
    </row>
    <row r="20" spans="1:13" ht="15">
      <c r="A20" s="163"/>
      <c r="B20" s="6" t="s">
        <v>41</v>
      </c>
      <c r="C20" s="194"/>
      <c r="D20" s="6"/>
      <c r="E20" s="35" t="s">
        <v>18</v>
      </c>
      <c r="F20" s="35" t="s">
        <v>19</v>
      </c>
      <c r="G20" s="125">
        <v>1</v>
      </c>
      <c r="H20" s="125">
        <v>0</v>
      </c>
      <c r="I20" s="125">
        <v>3</v>
      </c>
      <c r="J20" s="35">
        <v>233</v>
      </c>
      <c r="K20" s="131">
        <v>228</v>
      </c>
      <c r="L20" s="58"/>
      <c r="M20" s="56"/>
    </row>
    <row r="21" spans="1:13" ht="15" customHeight="1">
      <c r="A21" s="217" t="s">
        <v>42</v>
      </c>
      <c r="B21" s="6" t="s">
        <v>43</v>
      </c>
      <c r="C21" s="181" t="s">
        <v>44</v>
      </c>
      <c r="D21" s="11">
        <v>400</v>
      </c>
      <c r="E21" s="35" t="s">
        <v>24</v>
      </c>
      <c r="F21" s="35" t="s">
        <v>22</v>
      </c>
      <c r="G21" s="125">
        <v>23</v>
      </c>
      <c r="H21" s="125">
        <v>15</v>
      </c>
      <c r="I21" s="125">
        <v>0</v>
      </c>
      <c r="J21" s="35">
        <v>230</v>
      </c>
      <c r="K21" s="131">
        <v>227</v>
      </c>
      <c r="L21" s="58">
        <f>100*(J21*(G21+H21+I21)+J22*(G22+H22+I22)+J23*(G23+H23+I23)+J24*(I24+H24+G24)+J25*(G25+H25+I25)+J26*(G26+H26+I26)+J27*(G27+H27+I27)+J28*(I28+H28+G28)+J29*(G29+H29+I29)+J30*(I30+H30+G30))/(D21*1000)</f>
        <v>43.9875</v>
      </c>
      <c r="M21" s="56"/>
    </row>
    <row r="22" spans="1:13" ht="15">
      <c r="A22" s="217"/>
      <c r="B22" s="6" t="s">
        <v>45</v>
      </c>
      <c r="C22" s="181"/>
      <c r="D22" s="6"/>
      <c r="E22" s="35" t="s">
        <v>21</v>
      </c>
      <c r="F22" s="35" t="s">
        <v>24</v>
      </c>
      <c r="G22" s="125">
        <v>43</v>
      </c>
      <c r="H22" s="125">
        <v>36</v>
      </c>
      <c r="I22" s="125">
        <v>50</v>
      </c>
      <c r="J22" s="35">
        <v>230</v>
      </c>
      <c r="K22" s="131">
        <v>227</v>
      </c>
      <c r="L22" s="58"/>
      <c r="M22" s="56"/>
    </row>
    <row r="23" spans="1:13" ht="15">
      <c r="A23" s="217"/>
      <c r="B23" s="6" t="s">
        <v>46</v>
      </c>
      <c r="C23" s="181"/>
      <c r="D23" s="6"/>
      <c r="E23" s="35" t="s">
        <v>47</v>
      </c>
      <c r="F23" s="35" t="s">
        <v>18</v>
      </c>
      <c r="G23" s="125">
        <v>22</v>
      </c>
      <c r="H23" s="125">
        <v>12</v>
      </c>
      <c r="I23" s="125">
        <v>15</v>
      </c>
      <c r="J23" s="35">
        <v>230</v>
      </c>
      <c r="K23" s="131">
        <v>227</v>
      </c>
      <c r="L23" s="58"/>
      <c r="M23" s="56"/>
    </row>
    <row r="24" spans="1:13" ht="15">
      <c r="A24" s="217"/>
      <c r="B24" s="6" t="s">
        <v>48</v>
      </c>
      <c r="C24" s="181"/>
      <c r="D24" s="6"/>
      <c r="E24" s="35" t="s">
        <v>24</v>
      </c>
      <c r="F24" s="35" t="s">
        <v>22</v>
      </c>
      <c r="G24" s="125">
        <v>15</v>
      </c>
      <c r="H24" s="125">
        <v>14</v>
      </c>
      <c r="I24" s="125">
        <v>25</v>
      </c>
      <c r="J24" s="35">
        <v>230</v>
      </c>
      <c r="K24" s="131">
        <v>227</v>
      </c>
      <c r="L24" s="58"/>
      <c r="M24" s="56"/>
    </row>
    <row r="25" spans="1:13" ht="15">
      <c r="A25" s="217"/>
      <c r="B25" s="6" t="s">
        <v>49</v>
      </c>
      <c r="C25" s="181"/>
      <c r="D25" s="6"/>
      <c r="E25" s="35" t="s">
        <v>24</v>
      </c>
      <c r="F25" s="35" t="s">
        <v>22</v>
      </c>
      <c r="G25" s="125">
        <v>24</v>
      </c>
      <c r="H25" s="125">
        <v>55</v>
      </c>
      <c r="I25" s="125">
        <v>27</v>
      </c>
      <c r="J25" s="35">
        <v>230</v>
      </c>
      <c r="K25" s="131">
        <v>227</v>
      </c>
      <c r="L25" s="58"/>
      <c r="M25" s="56"/>
    </row>
    <row r="26" spans="1:13" ht="15">
      <c r="A26" s="217"/>
      <c r="B26" s="6" t="s">
        <v>50</v>
      </c>
      <c r="C26" s="181"/>
      <c r="D26" s="6"/>
      <c r="E26" s="35" t="s">
        <v>24</v>
      </c>
      <c r="F26" s="35" t="s">
        <v>22</v>
      </c>
      <c r="G26" s="125">
        <v>32</v>
      </c>
      <c r="H26" s="125">
        <v>31</v>
      </c>
      <c r="I26" s="125">
        <v>24</v>
      </c>
      <c r="J26" s="35">
        <v>230</v>
      </c>
      <c r="K26" s="131">
        <v>227</v>
      </c>
      <c r="L26" s="58"/>
      <c r="M26" s="56"/>
    </row>
    <row r="27" spans="1:13" ht="15">
      <c r="A27" s="217"/>
      <c r="B27" s="6" t="s">
        <v>51</v>
      </c>
      <c r="C27" s="181"/>
      <c r="D27" s="6"/>
      <c r="E27" s="35" t="s">
        <v>21</v>
      </c>
      <c r="F27" s="35" t="s">
        <v>18</v>
      </c>
      <c r="G27" s="125">
        <v>21</v>
      </c>
      <c r="H27" s="125">
        <v>30</v>
      </c>
      <c r="I27" s="125">
        <v>15</v>
      </c>
      <c r="J27" s="35">
        <v>230</v>
      </c>
      <c r="K27" s="131">
        <v>227</v>
      </c>
      <c r="L27" s="58"/>
      <c r="M27" s="56"/>
    </row>
    <row r="28" spans="1:13" ht="15">
      <c r="A28" s="217"/>
      <c r="B28" s="6" t="s">
        <v>52</v>
      </c>
      <c r="C28" s="181"/>
      <c r="D28" s="6"/>
      <c r="E28" s="35" t="s">
        <v>21</v>
      </c>
      <c r="F28" s="35" t="s">
        <v>18</v>
      </c>
      <c r="G28" s="125">
        <v>55</v>
      </c>
      <c r="H28" s="125">
        <v>44</v>
      </c>
      <c r="I28" s="125">
        <v>55</v>
      </c>
      <c r="J28" s="35">
        <v>230</v>
      </c>
      <c r="K28" s="131">
        <v>227</v>
      </c>
      <c r="L28" s="58"/>
      <c r="M28" s="56"/>
    </row>
    <row r="29" spans="1:13" ht="15">
      <c r="A29" s="217"/>
      <c r="B29" s="6" t="s">
        <v>53</v>
      </c>
      <c r="C29" s="181"/>
      <c r="D29" s="6"/>
      <c r="E29" s="35" t="s">
        <v>21</v>
      </c>
      <c r="F29" s="35" t="s">
        <v>18</v>
      </c>
      <c r="G29" s="125">
        <v>11</v>
      </c>
      <c r="H29" s="125">
        <v>19</v>
      </c>
      <c r="I29" s="125">
        <v>18</v>
      </c>
      <c r="J29" s="35">
        <v>230</v>
      </c>
      <c r="K29" s="131">
        <v>227</v>
      </c>
      <c r="L29" s="58"/>
      <c r="M29" s="56"/>
    </row>
    <row r="30" spans="1:13" ht="15">
      <c r="A30" s="217"/>
      <c r="B30" s="6" t="s">
        <v>54</v>
      </c>
      <c r="C30" s="181"/>
      <c r="D30" s="6"/>
      <c r="E30" s="35" t="s">
        <v>47</v>
      </c>
      <c r="F30" s="35" t="s">
        <v>24</v>
      </c>
      <c r="G30" s="125">
        <v>16</v>
      </c>
      <c r="H30" s="125">
        <v>8</v>
      </c>
      <c r="I30" s="125">
        <v>10</v>
      </c>
      <c r="J30" s="35">
        <v>230</v>
      </c>
      <c r="K30" s="131">
        <v>227</v>
      </c>
      <c r="L30" s="58"/>
      <c r="M30" s="56"/>
    </row>
    <row r="31" spans="1:13" ht="15">
      <c r="A31" s="217"/>
      <c r="B31" s="6" t="s">
        <v>55</v>
      </c>
      <c r="C31" s="9"/>
      <c r="D31" s="6">
        <v>400</v>
      </c>
      <c r="E31" s="35" t="s">
        <v>21</v>
      </c>
      <c r="F31" s="35" t="s">
        <v>18</v>
      </c>
      <c r="G31" s="125">
        <v>25</v>
      </c>
      <c r="H31" s="125">
        <v>35</v>
      </c>
      <c r="I31" s="125">
        <v>25</v>
      </c>
      <c r="J31" s="35">
        <v>237</v>
      </c>
      <c r="K31" s="131">
        <v>234</v>
      </c>
      <c r="L31" s="58">
        <f>100*(J31*(G31+H31+I31)+J32*(G32+H32+I32)+J33*(G33+H33+I33)+J34*(I34+H34+G34)+J35*(G35+H35+I35))/(D31*1000)</f>
        <v>15.642</v>
      </c>
      <c r="M31" s="56"/>
    </row>
    <row r="32" spans="1:13" ht="15">
      <c r="A32" s="217"/>
      <c r="B32" s="6" t="s">
        <v>56</v>
      </c>
      <c r="C32" s="9"/>
      <c r="D32" s="6"/>
      <c r="E32" s="35" t="s">
        <v>47</v>
      </c>
      <c r="F32" s="35" t="s">
        <v>22</v>
      </c>
      <c r="G32" s="125">
        <v>0</v>
      </c>
      <c r="H32" s="125">
        <v>22</v>
      </c>
      <c r="I32" s="125">
        <v>37</v>
      </c>
      <c r="J32" s="35">
        <v>237</v>
      </c>
      <c r="K32" s="131">
        <v>234</v>
      </c>
      <c r="L32" s="58"/>
      <c r="M32" s="56"/>
    </row>
    <row r="33" spans="1:13" ht="15">
      <c r="A33" s="217"/>
      <c r="B33" s="6" t="s">
        <v>54</v>
      </c>
      <c r="C33" s="9"/>
      <c r="D33" s="6"/>
      <c r="E33" s="35" t="s">
        <v>47</v>
      </c>
      <c r="F33" s="35" t="s">
        <v>24</v>
      </c>
      <c r="G33" s="125">
        <v>3</v>
      </c>
      <c r="H33" s="125">
        <v>13</v>
      </c>
      <c r="I33" s="125">
        <v>28</v>
      </c>
      <c r="J33" s="35">
        <v>237</v>
      </c>
      <c r="K33" s="131">
        <v>234</v>
      </c>
      <c r="L33" s="58"/>
      <c r="M33" s="56"/>
    </row>
    <row r="34" spans="1:13" ht="15">
      <c r="A34" s="217"/>
      <c r="B34" s="6" t="s">
        <v>57</v>
      </c>
      <c r="C34" s="9"/>
      <c r="D34" s="6"/>
      <c r="E34" s="35" t="s">
        <v>24</v>
      </c>
      <c r="F34" s="35" t="s">
        <v>22</v>
      </c>
      <c r="G34" s="125">
        <v>50</v>
      </c>
      <c r="H34" s="125">
        <v>14</v>
      </c>
      <c r="I34" s="125">
        <v>9</v>
      </c>
      <c r="J34" s="35">
        <v>237</v>
      </c>
      <c r="K34" s="131">
        <v>234</v>
      </c>
      <c r="L34" s="58"/>
      <c r="M34" s="56"/>
    </row>
    <row r="35" spans="1:13" ht="15">
      <c r="A35" s="217"/>
      <c r="B35" s="6" t="s">
        <v>58</v>
      </c>
      <c r="C35" s="9"/>
      <c r="D35" s="6"/>
      <c r="E35" s="35" t="s">
        <v>19</v>
      </c>
      <c r="F35" s="35" t="s">
        <v>19</v>
      </c>
      <c r="G35" s="125"/>
      <c r="H35" s="125">
        <v>3</v>
      </c>
      <c r="I35" s="125"/>
      <c r="J35" s="35">
        <v>237</v>
      </c>
      <c r="K35" s="131">
        <v>234</v>
      </c>
      <c r="L35" s="58"/>
      <c r="M35" s="56"/>
    </row>
    <row r="36" spans="1:13" ht="15" customHeight="1">
      <c r="A36" s="217"/>
      <c r="B36" s="6" t="s">
        <v>59</v>
      </c>
      <c r="C36" s="208" t="s">
        <v>60</v>
      </c>
      <c r="D36" s="12">
        <v>630</v>
      </c>
      <c r="E36" s="35" t="s">
        <v>47</v>
      </c>
      <c r="F36" s="35" t="s">
        <v>47</v>
      </c>
      <c r="G36" s="125">
        <v>24</v>
      </c>
      <c r="H36" s="125">
        <v>32</v>
      </c>
      <c r="I36" s="125">
        <v>40</v>
      </c>
      <c r="J36" s="35">
        <v>238</v>
      </c>
      <c r="K36" s="131">
        <v>234</v>
      </c>
      <c r="L36" s="58">
        <f>100*(J36*(G36+H36+I36)+J37*(G37+H37+I37)+J38*(G38+H38+I38)+J39*(I39+H39+G39)+J40*(G40+H40+I40))/(D36*1000)</f>
        <v>18.851111111111113</v>
      </c>
      <c r="M36" s="56"/>
    </row>
    <row r="37" spans="1:13" ht="15">
      <c r="A37" s="217"/>
      <c r="B37" s="6" t="s">
        <v>61</v>
      </c>
      <c r="C37" s="208"/>
      <c r="D37" s="6"/>
      <c r="E37" s="35" t="s">
        <v>21</v>
      </c>
      <c r="F37" s="35" t="s">
        <v>18</v>
      </c>
      <c r="G37" s="125">
        <v>33</v>
      </c>
      <c r="H37" s="125">
        <v>25</v>
      </c>
      <c r="I37" s="125">
        <v>39</v>
      </c>
      <c r="J37" s="35">
        <v>238</v>
      </c>
      <c r="K37" s="131">
        <v>234</v>
      </c>
      <c r="L37" s="58"/>
      <c r="M37" s="56"/>
    </row>
    <row r="38" spans="1:13" ht="15">
      <c r="A38" s="217"/>
      <c r="B38" s="6" t="s">
        <v>62</v>
      </c>
      <c r="C38" s="208"/>
      <c r="D38" s="6"/>
      <c r="E38" s="35" t="s">
        <v>47</v>
      </c>
      <c r="F38" s="35" t="s">
        <v>18</v>
      </c>
      <c r="G38" s="125">
        <v>36</v>
      </c>
      <c r="H38" s="125">
        <v>31</v>
      </c>
      <c r="I38" s="125">
        <v>45</v>
      </c>
      <c r="J38" s="35">
        <v>238</v>
      </c>
      <c r="K38" s="131">
        <v>234</v>
      </c>
      <c r="L38" s="58"/>
      <c r="M38" s="56"/>
    </row>
    <row r="39" spans="1:13" ht="15">
      <c r="A39" s="217"/>
      <c r="B39" s="6" t="s">
        <v>63</v>
      </c>
      <c r="C39" s="208"/>
      <c r="D39" s="6"/>
      <c r="E39" s="35" t="s">
        <v>47</v>
      </c>
      <c r="F39" s="35" t="s">
        <v>24</v>
      </c>
      <c r="G39" s="125">
        <v>28</v>
      </c>
      <c r="H39" s="125">
        <v>36</v>
      </c>
      <c r="I39" s="125">
        <v>42</v>
      </c>
      <c r="J39" s="35">
        <v>238</v>
      </c>
      <c r="K39" s="131">
        <v>234</v>
      </c>
      <c r="L39" s="58"/>
      <c r="M39" s="56"/>
    </row>
    <row r="40" spans="1:13" ht="15">
      <c r="A40" s="217"/>
      <c r="B40" s="6" t="s">
        <v>64</v>
      </c>
      <c r="C40" s="208"/>
      <c r="D40" s="6"/>
      <c r="E40" s="35" t="s">
        <v>24</v>
      </c>
      <c r="F40" s="35" t="s">
        <v>22</v>
      </c>
      <c r="G40" s="125">
        <v>28</v>
      </c>
      <c r="H40" s="125">
        <v>33</v>
      </c>
      <c r="I40" s="125">
        <v>27</v>
      </c>
      <c r="J40" s="35">
        <v>238</v>
      </c>
      <c r="K40" s="131">
        <v>234</v>
      </c>
      <c r="L40" s="58"/>
      <c r="M40" s="56"/>
    </row>
    <row r="41" spans="1:13" ht="15">
      <c r="A41" s="217"/>
      <c r="B41" s="6" t="s">
        <v>65</v>
      </c>
      <c r="C41" s="9"/>
      <c r="D41" s="6">
        <v>630</v>
      </c>
      <c r="E41" s="35" t="s">
        <v>26</v>
      </c>
      <c r="F41" s="35" t="s">
        <v>24</v>
      </c>
      <c r="G41" s="125">
        <v>2</v>
      </c>
      <c r="H41" s="125">
        <v>1</v>
      </c>
      <c r="I41" s="125">
        <v>3</v>
      </c>
      <c r="J41" s="35">
        <v>238</v>
      </c>
      <c r="K41" s="131">
        <v>234</v>
      </c>
      <c r="L41" s="58">
        <f>100*(J41*(G41+H41+I41)+J42*(G42+H42+I42)+J43*(G43+H43+I43))/(D41*1000)</f>
        <v>9.066666666666666</v>
      </c>
      <c r="M41" s="56"/>
    </row>
    <row r="42" spans="1:13" ht="15">
      <c r="A42" s="217"/>
      <c r="B42" s="6" t="s">
        <v>66</v>
      </c>
      <c r="C42" s="9"/>
      <c r="D42" s="6"/>
      <c r="E42" s="35" t="s">
        <v>47</v>
      </c>
      <c r="F42" s="35" t="s">
        <v>24</v>
      </c>
      <c r="G42" s="125">
        <v>46</v>
      </c>
      <c r="H42" s="125">
        <v>45</v>
      </c>
      <c r="I42" s="125">
        <v>9</v>
      </c>
      <c r="J42" s="35">
        <v>238</v>
      </c>
      <c r="K42" s="131">
        <v>234</v>
      </c>
      <c r="L42" s="58"/>
      <c r="M42" s="56"/>
    </row>
    <row r="43" spans="1:13" ht="15">
      <c r="A43" s="217"/>
      <c r="B43" s="6" t="s">
        <v>67</v>
      </c>
      <c r="C43" s="9"/>
      <c r="D43" s="6"/>
      <c r="E43" s="35" t="s">
        <v>30</v>
      </c>
      <c r="F43" s="35" t="s">
        <v>30</v>
      </c>
      <c r="G43" s="125">
        <v>33</v>
      </c>
      <c r="H43" s="125">
        <v>50</v>
      </c>
      <c r="I43" s="125">
        <v>51</v>
      </c>
      <c r="J43" s="35">
        <v>238</v>
      </c>
      <c r="K43" s="131">
        <v>234</v>
      </c>
      <c r="L43" s="58"/>
      <c r="M43" s="56"/>
    </row>
    <row r="44" spans="1:13" ht="15">
      <c r="A44" s="217"/>
      <c r="B44" s="6" t="s">
        <v>68</v>
      </c>
      <c r="C44" s="9"/>
      <c r="D44" s="6">
        <v>400</v>
      </c>
      <c r="E44" s="35" t="s">
        <v>24</v>
      </c>
      <c r="F44" s="35" t="s">
        <v>24</v>
      </c>
      <c r="G44" s="125">
        <v>37</v>
      </c>
      <c r="H44" s="125">
        <v>59</v>
      </c>
      <c r="I44" s="125">
        <v>47</v>
      </c>
      <c r="J44" s="35">
        <v>230</v>
      </c>
      <c r="K44" s="131">
        <v>226</v>
      </c>
      <c r="L44" s="58">
        <f>100*(J44*(G44+H44+I44)+J45*(G45+H45+I45)+J46*(G46+H46+I46)+J47*(I47+H47+G47))/(D44*1000)</f>
        <v>9.545</v>
      </c>
      <c r="M44" s="56"/>
    </row>
    <row r="45" spans="1:13" ht="15.75" customHeight="1">
      <c r="A45" s="217"/>
      <c r="B45" s="6" t="s">
        <v>69</v>
      </c>
      <c r="C45" s="194" t="s">
        <v>70</v>
      </c>
      <c r="D45" s="6"/>
      <c r="E45" s="35" t="s">
        <v>26</v>
      </c>
      <c r="F45" s="35" t="s">
        <v>24</v>
      </c>
      <c r="G45" s="125">
        <v>5</v>
      </c>
      <c r="H45" s="125">
        <v>7</v>
      </c>
      <c r="I45" s="125">
        <v>2</v>
      </c>
      <c r="J45" s="35">
        <v>230</v>
      </c>
      <c r="K45" s="131">
        <v>226</v>
      </c>
      <c r="L45" s="58"/>
      <c r="M45" s="56"/>
    </row>
    <row r="46" spans="1:13" ht="15.75" customHeight="1">
      <c r="A46" s="217"/>
      <c r="B46" s="6" t="s">
        <v>71</v>
      </c>
      <c r="C46" s="194"/>
      <c r="D46" s="6"/>
      <c r="E46" s="35" t="s">
        <v>18</v>
      </c>
      <c r="F46" s="35" t="s">
        <v>19</v>
      </c>
      <c r="G46" s="125">
        <v>0</v>
      </c>
      <c r="H46" s="125">
        <v>1</v>
      </c>
      <c r="I46" s="125">
        <v>0</v>
      </c>
      <c r="J46" s="35">
        <v>230</v>
      </c>
      <c r="K46" s="131">
        <v>226</v>
      </c>
      <c r="L46" s="58"/>
      <c r="M46" s="56"/>
    </row>
    <row r="47" spans="1:13" ht="15">
      <c r="A47" s="217"/>
      <c r="B47" s="6" t="s">
        <v>72</v>
      </c>
      <c r="C47" s="194"/>
      <c r="D47" s="6"/>
      <c r="E47" s="35" t="s">
        <v>21</v>
      </c>
      <c r="F47" s="35" t="s">
        <v>18</v>
      </c>
      <c r="G47" s="125">
        <v>2</v>
      </c>
      <c r="H47" s="125">
        <v>3</v>
      </c>
      <c r="I47" s="125">
        <v>3</v>
      </c>
      <c r="J47" s="35">
        <v>230</v>
      </c>
      <c r="K47" s="131">
        <v>226</v>
      </c>
      <c r="L47" s="58"/>
      <c r="M47" s="56"/>
    </row>
    <row r="48" spans="1:13" ht="15">
      <c r="A48" s="217"/>
      <c r="B48" s="6" t="s">
        <v>73</v>
      </c>
      <c r="C48" s="9"/>
      <c r="D48" s="6">
        <v>630</v>
      </c>
      <c r="E48" s="35" t="s">
        <v>24</v>
      </c>
      <c r="F48" s="35" t="s">
        <v>22</v>
      </c>
      <c r="G48" s="125">
        <v>7</v>
      </c>
      <c r="H48" s="125">
        <v>1</v>
      </c>
      <c r="I48" s="125">
        <v>0</v>
      </c>
      <c r="J48" s="35">
        <v>234</v>
      </c>
      <c r="K48" s="131">
        <v>232</v>
      </c>
      <c r="L48" s="58">
        <f>100*(J48*(G48+H48+I48)+J49*(G49+H49+I49)+J50*(G50+H50+I50)+J51*(I51+H51+G51))/(D48*1000)</f>
        <v>8.98857142857143</v>
      </c>
      <c r="M48" s="56"/>
    </row>
    <row r="49" spans="1:13" ht="15">
      <c r="A49" s="217"/>
      <c r="B49" s="6" t="s">
        <v>74</v>
      </c>
      <c r="C49" s="9"/>
      <c r="D49" s="6"/>
      <c r="E49" s="35" t="s">
        <v>24</v>
      </c>
      <c r="F49" s="35" t="s">
        <v>22</v>
      </c>
      <c r="G49" s="125">
        <v>4</v>
      </c>
      <c r="H49" s="125">
        <v>20</v>
      </c>
      <c r="I49" s="125">
        <v>6</v>
      </c>
      <c r="J49" s="35">
        <v>234</v>
      </c>
      <c r="K49" s="131">
        <v>232</v>
      </c>
      <c r="L49" s="58"/>
      <c r="M49" s="56"/>
    </row>
    <row r="50" spans="1:13" ht="15">
      <c r="A50" s="217"/>
      <c r="B50" s="6" t="s">
        <v>75</v>
      </c>
      <c r="C50" s="9"/>
      <c r="D50" s="6"/>
      <c r="E50" s="35" t="s">
        <v>26</v>
      </c>
      <c r="F50" s="35" t="s">
        <v>24</v>
      </c>
      <c r="G50" s="125">
        <v>30</v>
      </c>
      <c r="H50" s="125">
        <v>32</v>
      </c>
      <c r="I50" s="125">
        <v>29</v>
      </c>
      <c r="J50" s="35">
        <v>234</v>
      </c>
      <c r="K50" s="131">
        <v>232</v>
      </c>
      <c r="L50" s="58"/>
      <c r="M50" s="56"/>
    </row>
    <row r="51" spans="1:13" ht="15">
      <c r="A51" s="217"/>
      <c r="B51" s="6" t="s">
        <v>76</v>
      </c>
      <c r="C51" s="9"/>
      <c r="D51" s="6"/>
      <c r="E51" s="35" t="s">
        <v>47</v>
      </c>
      <c r="F51" s="35" t="s">
        <v>24</v>
      </c>
      <c r="G51" s="125">
        <v>40</v>
      </c>
      <c r="H51" s="125">
        <v>29</v>
      </c>
      <c r="I51" s="125">
        <v>44</v>
      </c>
      <c r="J51" s="35">
        <v>234</v>
      </c>
      <c r="K51" s="131">
        <v>232</v>
      </c>
      <c r="L51" s="58"/>
      <c r="M51" s="56"/>
    </row>
    <row r="52" spans="1:13" ht="15.75" customHeight="1">
      <c r="A52" s="217"/>
      <c r="B52" s="6" t="s">
        <v>77</v>
      </c>
      <c r="C52" s="194" t="s">
        <v>78</v>
      </c>
      <c r="D52" s="6">
        <v>400</v>
      </c>
      <c r="E52" s="35" t="s">
        <v>79</v>
      </c>
      <c r="F52" s="35" t="s">
        <v>80</v>
      </c>
      <c r="G52" s="125">
        <v>1</v>
      </c>
      <c r="H52" s="125">
        <v>1</v>
      </c>
      <c r="I52" s="125">
        <v>20</v>
      </c>
      <c r="J52" s="35">
        <v>228</v>
      </c>
      <c r="K52" s="131">
        <v>226</v>
      </c>
      <c r="L52" s="58">
        <f>100*(J52*(G52+H52+I52)+J53*(G53+H53+I53)+J54*(G54+H54+I54)+J55*(I55+H55+G55)+J56*(G56+H56+I56))/(D52*1000)</f>
        <v>11.685</v>
      </c>
      <c r="M52" s="56"/>
    </row>
    <row r="53" spans="1:13" ht="15">
      <c r="A53" s="217"/>
      <c r="B53" s="6" t="s">
        <v>81</v>
      </c>
      <c r="C53" s="194"/>
      <c r="D53" s="6"/>
      <c r="E53" s="35" t="s">
        <v>82</v>
      </c>
      <c r="F53" s="35" t="s">
        <v>47</v>
      </c>
      <c r="G53" s="125">
        <v>8</v>
      </c>
      <c r="H53" s="125">
        <v>8</v>
      </c>
      <c r="I53" s="125">
        <v>15</v>
      </c>
      <c r="J53" s="35">
        <v>228</v>
      </c>
      <c r="K53" s="131">
        <v>226</v>
      </c>
      <c r="L53" s="58"/>
      <c r="M53" s="56"/>
    </row>
    <row r="54" spans="1:13" ht="15">
      <c r="A54" s="217"/>
      <c r="B54" s="6" t="s">
        <v>83</v>
      </c>
      <c r="C54" s="194"/>
      <c r="D54" s="6"/>
      <c r="E54" s="35" t="s">
        <v>26</v>
      </c>
      <c r="F54" s="35" t="s">
        <v>22</v>
      </c>
      <c r="G54" s="125">
        <v>17</v>
      </c>
      <c r="H54" s="125">
        <v>19</v>
      </c>
      <c r="I54" s="125">
        <v>13</v>
      </c>
      <c r="J54" s="35">
        <v>228</v>
      </c>
      <c r="K54" s="131">
        <v>226</v>
      </c>
      <c r="L54" s="58"/>
      <c r="M54" s="56"/>
    </row>
    <row r="55" spans="1:13" ht="15">
      <c r="A55" s="217"/>
      <c r="B55" s="6" t="s">
        <v>84</v>
      </c>
      <c r="C55" s="9"/>
      <c r="D55" s="6"/>
      <c r="E55" s="35" t="s">
        <v>24</v>
      </c>
      <c r="F55" s="35" t="s">
        <v>24</v>
      </c>
      <c r="G55" s="125">
        <v>9</v>
      </c>
      <c r="H55" s="125">
        <v>6</v>
      </c>
      <c r="I55" s="125">
        <v>7</v>
      </c>
      <c r="J55" s="35">
        <v>228</v>
      </c>
      <c r="K55" s="131">
        <v>226</v>
      </c>
      <c r="L55" s="58"/>
      <c r="M55" s="56"/>
    </row>
    <row r="56" spans="1:13" ht="15">
      <c r="A56" s="217"/>
      <c r="B56" s="6" t="s">
        <v>85</v>
      </c>
      <c r="C56" s="9"/>
      <c r="D56" s="6"/>
      <c r="E56" s="35" t="s">
        <v>24</v>
      </c>
      <c r="F56" s="35" t="s">
        <v>19</v>
      </c>
      <c r="G56" s="125">
        <v>34</v>
      </c>
      <c r="H56" s="125">
        <v>47</v>
      </c>
      <c r="I56" s="125"/>
      <c r="J56" s="35">
        <v>228</v>
      </c>
      <c r="K56" s="131">
        <v>226</v>
      </c>
      <c r="L56" s="58"/>
      <c r="M56" s="56"/>
    </row>
    <row r="57" spans="1:13" ht="15">
      <c r="A57" s="217"/>
      <c r="B57" s="6" t="s">
        <v>86</v>
      </c>
      <c r="C57" s="9"/>
      <c r="D57" s="11">
        <v>400</v>
      </c>
      <c r="E57" s="35" t="s">
        <v>30</v>
      </c>
      <c r="F57" s="35" t="s">
        <v>21</v>
      </c>
      <c r="G57" s="125">
        <v>17</v>
      </c>
      <c r="H57" s="125">
        <v>25</v>
      </c>
      <c r="I57" s="125">
        <v>26</v>
      </c>
      <c r="J57" s="35">
        <v>229</v>
      </c>
      <c r="K57" s="131">
        <v>225</v>
      </c>
      <c r="L57" s="58">
        <f>100*(J57*(G57+H57+I57)+J58*(G58+H58+I58))/(D57*1000)</f>
        <v>4.6945</v>
      </c>
      <c r="M57" s="56"/>
    </row>
    <row r="58" spans="1:13" ht="15">
      <c r="A58" s="217"/>
      <c r="B58" s="6" t="s">
        <v>87</v>
      </c>
      <c r="C58" s="9"/>
      <c r="D58" s="6"/>
      <c r="E58" s="35" t="s">
        <v>19</v>
      </c>
      <c r="F58" s="35" t="s">
        <v>79</v>
      </c>
      <c r="G58" s="125">
        <v>6</v>
      </c>
      <c r="H58" s="125">
        <v>5</v>
      </c>
      <c r="I58" s="125">
        <v>3</v>
      </c>
      <c r="J58" s="35">
        <v>229</v>
      </c>
      <c r="K58" s="131">
        <v>225</v>
      </c>
      <c r="L58" s="58"/>
      <c r="M58" s="56"/>
    </row>
    <row r="59" spans="1:13" ht="15">
      <c r="A59" s="217"/>
      <c r="B59" s="6" t="s">
        <v>88</v>
      </c>
      <c r="C59" s="9"/>
      <c r="D59" s="6">
        <v>400</v>
      </c>
      <c r="E59" s="35" t="s">
        <v>21</v>
      </c>
      <c r="F59" s="35" t="s">
        <v>18</v>
      </c>
      <c r="G59" s="125">
        <v>26</v>
      </c>
      <c r="H59" s="125">
        <v>54</v>
      </c>
      <c r="I59" s="125">
        <v>16</v>
      </c>
      <c r="J59" s="35">
        <v>231</v>
      </c>
      <c r="K59" s="131">
        <v>224</v>
      </c>
      <c r="L59" s="58">
        <f>100*(J59*(G59+H59+I59)+J60*(G60+H60+I60)+J61*(G61+H61+I61)+J62*(I62+H62+G62)+J63*(G63+H63+I63))/(D59*1000)</f>
        <v>13.34025</v>
      </c>
      <c r="M59" s="56"/>
    </row>
    <row r="60" spans="1:13" ht="15">
      <c r="A60" s="217"/>
      <c r="B60" s="6" t="s">
        <v>89</v>
      </c>
      <c r="C60" s="9"/>
      <c r="D60" s="6"/>
      <c r="E60" s="35" t="s">
        <v>18</v>
      </c>
      <c r="F60" s="35" t="s">
        <v>19</v>
      </c>
      <c r="G60" s="125">
        <v>0</v>
      </c>
      <c r="H60" s="125">
        <v>0</v>
      </c>
      <c r="I60" s="125">
        <v>5</v>
      </c>
      <c r="J60" s="35">
        <v>231</v>
      </c>
      <c r="K60" s="131">
        <v>224</v>
      </c>
      <c r="L60" s="58"/>
      <c r="M60" s="56"/>
    </row>
    <row r="61" spans="1:13" ht="15">
      <c r="A61" s="217"/>
      <c r="B61" s="6" t="s">
        <v>90</v>
      </c>
      <c r="C61" s="9"/>
      <c r="D61" s="6"/>
      <c r="E61" s="35" t="s">
        <v>21</v>
      </c>
      <c r="F61" s="35" t="s">
        <v>18</v>
      </c>
      <c r="G61" s="125"/>
      <c r="H61" s="125"/>
      <c r="I61" s="125">
        <v>29</v>
      </c>
      <c r="J61" s="35">
        <v>231</v>
      </c>
      <c r="K61" s="131">
        <v>224</v>
      </c>
      <c r="L61" s="58"/>
      <c r="M61" s="56"/>
    </row>
    <row r="62" spans="1:13" ht="15">
      <c r="A62" s="217"/>
      <c r="B62" s="6" t="s">
        <v>91</v>
      </c>
      <c r="C62" s="9"/>
      <c r="D62" s="6"/>
      <c r="E62" s="35" t="s">
        <v>21</v>
      </c>
      <c r="F62" s="35" t="s">
        <v>18</v>
      </c>
      <c r="G62" s="125">
        <v>28</v>
      </c>
      <c r="H62" s="125">
        <v>38</v>
      </c>
      <c r="I62" s="125">
        <v>28</v>
      </c>
      <c r="J62" s="35">
        <v>231</v>
      </c>
      <c r="K62" s="131">
        <v>224</v>
      </c>
      <c r="L62" s="58"/>
      <c r="M62" s="56"/>
    </row>
    <row r="63" spans="1:13" ht="15">
      <c r="A63" s="217"/>
      <c r="B63" s="6" t="s">
        <v>92</v>
      </c>
      <c r="C63" s="9"/>
      <c r="D63" s="6"/>
      <c r="E63" s="35" t="s">
        <v>21</v>
      </c>
      <c r="F63" s="35" t="s">
        <v>24</v>
      </c>
      <c r="G63" s="125">
        <v>0</v>
      </c>
      <c r="H63" s="125">
        <v>6</v>
      </c>
      <c r="I63" s="125">
        <v>1</v>
      </c>
      <c r="J63" s="35">
        <v>231</v>
      </c>
      <c r="K63" s="131">
        <v>224</v>
      </c>
      <c r="L63" s="58"/>
      <c r="M63" s="56"/>
    </row>
    <row r="64" spans="1:13" ht="15">
      <c r="A64" s="217"/>
      <c r="B64" s="6" t="s">
        <v>93</v>
      </c>
      <c r="C64" s="9"/>
      <c r="D64" s="6">
        <v>630</v>
      </c>
      <c r="E64" s="35" t="s">
        <v>21</v>
      </c>
      <c r="F64" s="35" t="s">
        <v>18</v>
      </c>
      <c r="G64" s="125">
        <v>19</v>
      </c>
      <c r="H64" s="125">
        <v>26</v>
      </c>
      <c r="I64" s="125">
        <v>22</v>
      </c>
      <c r="J64" s="35">
        <v>227</v>
      </c>
      <c r="K64" s="131">
        <v>225</v>
      </c>
      <c r="L64" s="58">
        <f>100*(J64*(G64+H64+I64)+J65*(G65+H65+I65)+J66*(G66+H66+I66))/(D64*1000)</f>
        <v>4.143650793650794</v>
      </c>
      <c r="M64" s="56"/>
    </row>
    <row r="65" spans="1:13" ht="15.75" customHeight="1">
      <c r="A65" s="217"/>
      <c r="B65" s="6" t="s">
        <v>94</v>
      </c>
      <c r="C65" s="181" t="s">
        <v>95</v>
      </c>
      <c r="D65" s="6"/>
      <c r="E65" s="35" t="s">
        <v>21</v>
      </c>
      <c r="F65" s="35" t="s">
        <v>24</v>
      </c>
      <c r="G65" s="125">
        <v>10</v>
      </c>
      <c r="H65" s="125">
        <v>24</v>
      </c>
      <c r="I65" s="125">
        <v>11</v>
      </c>
      <c r="J65" s="35">
        <v>227</v>
      </c>
      <c r="K65" s="131">
        <v>225</v>
      </c>
      <c r="L65" s="58"/>
      <c r="M65" s="56"/>
    </row>
    <row r="66" spans="1:13" ht="15">
      <c r="A66" s="217"/>
      <c r="B66" s="6" t="s">
        <v>96</v>
      </c>
      <c r="C66" s="181"/>
      <c r="D66" s="6"/>
      <c r="E66" s="35" t="s">
        <v>19</v>
      </c>
      <c r="F66" s="35" t="s">
        <v>19</v>
      </c>
      <c r="G66" s="125">
        <v>3</v>
      </c>
      <c r="H66" s="125">
        <v>0</v>
      </c>
      <c r="I66" s="125">
        <v>0</v>
      </c>
      <c r="J66" s="35">
        <v>227</v>
      </c>
      <c r="K66" s="131">
        <v>225</v>
      </c>
      <c r="L66" s="58"/>
      <c r="M66" s="56"/>
    </row>
    <row r="67" spans="1:13" ht="15">
      <c r="A67" s="217"/>
      <c r="B67" s="6" t="s">
        <v>97</v>
      </c>
      <c r="C67" s="9"/>
      <c r="D67" s="6">
        <v>630</v>
      </c>
      <c r="E67" s="35" t="s">
        <v>24</v>
      </c>
      <c r="F67" s="35" t="s">
        <v>24</v>
      </c>
      <c r="G67" s="125">
        <v>35</v>
      </c>
      <c r="H67" s="125">
        <v>37</v>
      </c>
      <c r="I67" s="125">
        <v>31</v>
      </c>
      <c r="J67" s="35">
        <v>233</v>
      </c>
      <c r="K67" s="131">
        <v>228</v>
      </c>
      <c r="L67" s="58">
        <f>100*(J67*(G67+H67+I67)+J68*(G68+H68+I68)+J69*(G69+H69+I69)+J70*(I70+H70+G70)+J71*(G71+H71+I71)+J72*(G72+H72+I72)+J73*(G73+H73+I73)+J74*(I74+H74+G74)+J75*(G75+H75+I75)+J76*(I76+H76+G76)+J77*(G77+H77+I77)+J78*(I78+H78+G78)+J79*(G79+H79+I79)+J80*(I80+H80+G80))/(D67*1000)</f>
        <v>33.063809523809525</v>
      </c>
      <c r="M67" s="56"/>
    </row>
    <row r="68" spans="1:13" ht="15">
      <c r="A68" s="217"/>
      <c r="B68" s="6" t="s">
        <v>98</v>
      </c>
      <c r="C68" s="9"/>
      <c r="D68" s="6"/>
      <c r="E68" s="35" t="s">
        <v>18</v>
      </c>
      <c r="F68" s="35" t="s">
        <v>18</v>
      </c>
      <c r="G68" s="125">
        <v>16</v>
      </c>
      <c r="H68" s="125">
        <v>20</v>
      </c>
      <c r="I68" s="125">
        <v>17</v>
      </c>
      <c r="J68" s="35">
        <v>233</v>
      </c>
      <c r="K68" s="131">
        <v>228</v>
      </c>
      <c r="L68" s="58"/>
      <c r="M68" s="56"/>
    </row>
    <row r="69" spans="1:13" ht="15">
      <c r="A69" s="217"/>
      <c r="B69" s="6" t="s">
        <v>99</v>
      </c>
      <c r="C69" s="9"/>
      <c r="D69" s="6"/>
      <c r="E69" s="35" t="s">
        <v>21</v>
      </c>
      <c r="F69" s="35" t="s">
        <v>18</v>
      </c>
      <c r="G69" s="125">
        <v>27</v>
      </c>
      <c r="H69" s="125">
        <v>17</v>
      </c>
      <c r="I69" s="125">
        <v>19</v>
      </c>
      <c r="J69" s="35">
        <v>233</v>
      </c>
      <c r="K69" s="131">
        <v>228</v>
      </c>
      <c r="L69" s="58"/>
      <c r="M69" s="56"/>
    </row>
    <row r="70" spans="1:13" ht="15">
      <c r="A70" s="217"/>
      <c r="B70" s="6" t="s">
        <v>100</v>
      </c>
      <c r="C70" s="9"/>
      <c r="D70" s="6"/>
      <c r="E70" s="35" t="s">
        <v>26</v>
      </c>
      <c r="F70" s="35" t="s">
        <v>21</v>
      </c>
      <c r="G70" s="125">
        <v>37</v>
      </c>
      <c r="H70" s="125">
        <v>26</v>
      </c>
      <c r="I70" s="125">
        <v>29</v>
      </c>
      <c r="J70" s="35">
        <v>233</v>
      </c>
      <c r="K70" s="131">
        <v>228</v>
      </c>
      <c r="L70" s="58"/>
      <c r="M70" s="56"/>
    </row>
    <row r="71" spans="1:13" ht="15">
      <c r="A71" s="217"/>
      <c r="B71" s="6" t="s">
        <v>101</v>
      </c>
      <c r="C71" s="9"/>
      <c r="D71" s="6"/>
      <c r="E71" s="35" t="s">
        <v>21</v>
      </c>
      <c r="F71" s="35" t="s">
        <v>18</v>
      </c>
      <c r="G71" s="125">
        <v>38</v>
      </c>
      <c r="H71" s="125">
        <v>29</v>
      </c>
      <c r="I71" s="125">
        <v>12</v>
      </c>
      <c r="J71" s="35">
        <v>233</v>
      </c>
      <c r="K71" s="131">
        <v>228</v>
      </c>
      <c r="L71" s="58"/>
      <c r="M71" s="56"/>
    </row>
    <row r="72" spans="1:13" ht="15">
      <c r="A72" s="217"/>
      <c r="B72" s="6" t="s">
        <v>102</v>
      </c>
      <c r="C72" s="9"/>
      <c r="D72" s="6"/>
      <c r="E72" s="35" t="s">
        <v>26</v>
      </c>
      <c r="F72" s="35" t="s">
        <v>21</v>
      </c>
      <c r="G72" s="125">
        <v>24</v>
      </c>
      <c r="H72" s="125">
        <v>16</v>
      </c>
      <c r="I72" s="125">
        <v>10</v>
      </c>
      <c r="J72" s="35">
        <v>233</v>
      </c>
      <c r="K72" s="131">
        <v>228</v>
      </c>
      <c r="L72" s="58"/>
      <c r="M72" s="56"/>
    </row>
    <row r="73" spans="1:13" ht="15">
      <c r="A73" s="217"/>
      <c r="B73" s="6" t="s">
        <v>103</v>
      </c>
      <c r="C73" s="9"/>
      <c r="D73" s="6"/>
      <c r="E73" s="35" t="s">
        <v>24</v>
      </c>
      <c r="F73" s="35" t="s">
        <v>22</v>
      </c>
      <c r="G73" s="125">
        <v>20</v>
      </c>
      <c r="H73" s="125">
        <v>25</v>
      </c>
      <c r="I73" s="125">
        <v>24</v>
      </c>
      <c r="J73" s="35">
        <v>233</v>
      </c>
      <c r="K73" s="131">
        <v>228</v>
      </c>
      <c r="L73" s="58"/>
      <c r="M73" s="56"/>
    </row>
    <row r="74" spans="1:13" ht="15">
      <c r="A74" s="217"/>
      <c r="B74" s="6" t="s">
        <v>104</v>
      </c>
      <c r="C74" s="9"/>
      <c r="D74" s="6"/>
      <c r="E74" s="35" t="s">
        <v>21</v>
      </c>
      <c r="F74" s="35" t="s">
        <v>18</v>
      </c>
      <c r="G74" s="125">
        <v>12</v>
      </c>
      <c r="H74" s="125">
        <v>25</v>
      </c>
      <c r="I74" s="125">
        <v>19</v>
      </c>
      <c r="J74" s="35">
        <v>233</v>
      </c>
      <c r="K74" s="131">
        <v>228</v>
      </c>
      <c r="L74" s="58"/>
      <c r="M74" s="56"/>
    </row>
    <row r="75" spans="1:13" ht="15">
      <c r="A75" s="217"/>
      <c r="B75" s="6" t="s">
        <v>105</v>
      </c>
      <c r="C75" s="9"/>
      <c r="D75" s="6"/>
      <c r="E75" s="35" t="s">
        <v>26</v>
      </c>
      <c r="F75" s="35" t="s">
        <v>21</v>
      </c>
      <c r="G75" s="125">
        <v>25</v>
      </c>
      <c r="H75" s="125">
        <v>54</v>
      </c>
      <c r="I75" s="125">
        <v>25</v>
      </c>
      <c r="J75" s="35">
        <v>233</v>
      </c>
      <c r="K75" s="131">
        <v>228</v>
      </c>
      <c r="L75" s="58"/>
      <c r="M75" s="56"/>
    </row>
    <row r="76" spans="1:13" ht="15">
      <c r="A76" s="217"/>
      <c r="B76" s="6" t="s">
        <v>106</v>
      </c>
      <c r="C76" s="9"/>
      <c r="D76" s="6"/>
      <c r="E76" s="35" t="s">
        <v>26</v>
      </c>
      <c r="F76" s="35" t="s">
        <v>21</v>
      </c>
      <c r="G76" s="125">
        <v>22</v>
      </c>
      <c r="H76" s="125">
        <v>12</v>
      </c>
      <c r="I76" s="125">
        <v>49</v>
      </c>
      <c r="J76" s="35">
        <v>233</v>
      </c>
      <c r="K76" s="131">
        <v>228</v>
      </c>
      <c r="L76" s="58"/>
      <c r="M76" s="56"/>
    </row>
    <row r="77" spans="1:13" ht="15">
      <c r="A77" s="217"/>
      <c r="B77" s="6" t="s">
        <v>107</v>
      </c>
      <c r="C77" s="9"/>
      <c r="D77" s="6"/>
      <c r="E77" s="35" t="s">
        <v>80</v>
      </c>
      <c r="F77" s="35" t="s">
        <v>80</v>
      </c>
      <c r="G77" s="125">
        <v>7</v>
      </c>
      <c r="H77" s="125">
        <v>1</v>
      </c>
      <c r="I77" s="125">
        <v>1</v>
      </c>
      <c r="J77" s="35">
        <v>233</v>
      </c>
      <c r="K77" s="131">
        <v>228</v>
      </c>
      <c r="L77" s="58"/>
      <c r="M77" s="56"/>
    </row>
    <row r="78" spans="1:13" ht="15">
      <c r="A78" s="217"/>
      <c r="B78" s="6" t="s">
        <v>108</v>
      </c>
      <c r="C78" s="9"/>
      <c r="D78" s="6"/>
      <c r="E78" s="35" t="s">
        <v>21</v>
      </c>
      <c r="F78" s="35" t="s">
        <v>18</v>
      </c>
      <c r="G78" s="125">
        <v>13</v>
      </c>
      <c r="H78" s="125">
        <v>17</v>
      </c>
      <c r="I78" s="125">
        <v>29</v>
      </c>
      <c r="J78" s="35">
        <v>233</v>
      </c>
      <c r="K78" s="131">
        <v>228</v>
      </c>
      <c r="L78" s="58"/>
      <c r="M78" s="56"/>
    </row>
    <row r="79" spans="1:13" ht="15">
      <c r="A79" s="217"/>
      <c r="B79" s="6" t="s">
        <v>109</v>
      </c>
      <c r="C79" s="9"/>
      <c r="D79" s="6"/>
      <c r="E79" s="35" t="s">
        <v>24</v>
      </c>
      <c r="F79" s="35" t="s">
        <v>22</v>
      </c>
      <c r="G79" s="125">
        <v>33</v>
      </c>
      <c r="H79" s="125">
        <v>21</v>
      </c>
      <c r="I79" s="125">
        <v>13</v>
      </c>
      <c r="J79" s="35">
        <v>233</v>
      </c>
      <c r="K79" s="131">
        <v>228</v>
      </c>
      <c r="L79" s="58"/>
      <c r="M79" s="56"/>
    </row>
    <row r="80" spans="1:13" ht="15">
      <c r="A80" s="217"/>
      <c r="B80" s="6" t="s">
        <v>110</v>
      </c>
      <c r="C80" s="9"/>
      <c r="D80" s="6"/>
      <c r="E80" s="35" t="s">
        <v>30</v>
      </c>
      <c r="F80" s="35" t="s">
        <v>30</v>
      </c>
      <c r="G80" s="125">
        <v>5</v>
      </c>
      <c r="H80" s="125">
        <v>1</v>
      </c>
      <c r="I80" s="125">
        <v>1</v>
      </c>
      <c r="J80" s="35">
        <v>233</v>
      </c>
      <c r="K80" s="131">
        <v>228</v>
      </c>
      <c r="L80" s="58"/>
      <c r="M80" s="56"/>
    </row>
    <row r="81" spans="1:13" ht="15" customHeight="1">
      <c r="A81" s="217"/>
      <c r="B81" s="6" t="s">
        <v>111</v>
      </c>
      <c r="C81" s="194" t="s">
        <v>112</v>
      </c>
      <c r="D81" s="11">
        <v>400</v>
      </c>
      <c r="E81" s="35" t="s">
        <v>24</v>
      </c>
      <c r="F81" s="35" t="s">
        <v>22</v>
      </c>
      <c r="G81" s="125">
        <v>15</v>
      </c>
      <c r="H81" s="125">
        <v>25</v>
      </c>
      <c r="I81" s="125">
        <v>15</v>
      </c>
      <c r="J81" s="35">
        <v>231</v>
      </c>
      <c r="K81" s="131">
        <v>228</v>
      </c>
      <c r="L81" s="58">
        <f>100*(J81*(G81+H81+I81)+J82*(G82+H82+I82)+J83*(G83+H83+I83)+J84*(I84+H84+G84)+J85*(G85+H85+I85)+J86*(G86+H86+I86))/(D81*1000)</f>
        <v>22.58025</v>
      </c>
      <c r="M81" s="56"/>
    </row>
    <row r="82" spans="1:13" ht="15">
      <c r="A82" s="217"/>
      <c r="B82" s="6" t="s">
        <v>113</v>
      </c>
      <c r="C82" s="194"/>
      <c r="D82" s="6"/>
      <c r="E82" s="35" t="s">
        <v>21</v>
      </c>
      <c r="F82" s="35" t="s">
        <v>18</v>
      </c>
      <c r="G82" s="125">
        <v>30</v>
      </c>
      <c r="H82" s="125">
        <v>25</v>
      </c>
      <c r="I82" s="125">
        <v>20</v>
      </c>
      <c r="J82" s="35">
        <v>231</v>
      </c>
      <c r="K82" s="131">
        <v>228</v>
      </c>
      <c r="L82" s="58"/>
      <c r="M82" s="56"/>
    </row>
    <row r="83" spans="1:13" ht="15.75" customHeight="1">
      <c r="A83" s="217"/>
      <c r="B83" s="6" t="s">
        <v>114</v>
      </c>
      <c r="C83" s="194"/>
      <c r="D83" s="6"/>
      <c r="E83" s="35" t="s">
        <v>24</v>
      </c>
      <c r="F83" s="35" t="s">
        <v>22</v>
      </c>
      <c r="G83" s="125">
        <v>9</v>
      </c>
      <c r="H83" s="125">
        <v>16</v>
      </c>
      <c r="I83" s="125">
        <v>10</v>
      </c>
      <c r="J83" s="35">
        <v>231</v>
      </c>
      <c r="K83" s="131">
        <v>228</v>
      </c>
      <c r="L83" s="58"/>
      <c r="M83" s="56"/>
    </row>
    <row r="84" spans="1:13" ht="15">
      <c r="A84" s="217"/>
      <c r="B84" s="6" t="s">
        <v>115</v>
      </c>
      <c r="C84" s="194"/>
      <c r="D84" s="6"/>
      <c r="E84" s="35" t="s">
        <v>21</v>
      </c>
      <c r="F84" s="35" t="s">
        <v>18</v>
      </c>
      <c r="G84" s="125">
        <v>1</v>
      </c>
      <c r="H84" s="125">
        <v>9</v>
      </c>
      <c r="I84" s="125">
        <v>11</v>
      </c>
      <c r="J84" s="35">
        <v>231</v>
      </c>
      <c r="K84" s="131">
        <v>228</v>
      </c>
      <c r="L84" s="58"/>
      <c r="M84" s="56"/>
    </row>
    <row r="85" spans="1:13" ht="15">
      <c r="A85" s="217"/>
      <c r="B85" s="6" t="s">
        <v>116</v>
      </c>
      <c r="C85" s="194"/>
      <c r="D85" s="6"/>
      <c r="E85" s="35" t="s">
        <v>26</v>
      </c>
      <c r="F85" s="35" t="s">
        <v>24</v>
      </c>
      <c r="G85" s="125">
        <v>33</v>
      </c>
      <c r="H85" s="125">
        <v>29</v>
      </c>
      <c r="I85" s="125">
        <v>34</v>
      </c>
      <c r="J85" s="35">
        <v>231</v>
      </c>
      <c r="K85" s="131">
        <v>228</v>
      </c>
      <c r="L85" s="58"/>
      <c r="M85" s="56"/>
    </row>
    <row r="86" spans="1:13" ht="15">
      <c r="A86" s="217"/>
      <c r="B86" s="6" t="s">
        <v>117</v>
      </c>
      <c r="C86" s="194"/>
      <c r="D86" s="6"/>
      <c r="E86" s="35" t="s">
        <v>24</v>
      </c>
      <c r="F86" s="35" t="s">
        <v>22</v>
      </c>
      <c r="G86" s="125">
        <v>36</v>
      </c>
      <c r="H86" s="125">
        <v>46</v>
      </c>
      <c r="I86" s="125">
        <v>27</v>
      </c>
      <c r="J86" s="35">
        <v>231</v>
      </c>
      <c r="K86" s="131">
        <v>228</v>
      </c>
      <c r="L86" s="58"/>
      <c r="M86" s="56"/>
    </row>
    <row r="87" spans="1:13" ht="15">
      <c r="A87" s="217"/>
      <c r="B87" s="6" t="s">
        <v>118</v>
      </c>
      <c r="C87" s="9"/>
      <c r="D87" s="6">
        <v>400</v>
      </c>
      <c r="E87" s="35" t="s">
        <v>47</v>
      </c>
      <c r="F87" s="35" t="s">
        <v>24</v>
      </c>
      <c r="G87" s="125">
        <v>60</v>
      </c>
      <c r="H87" s="125">
        <v>69</v>
      </c>
      <c r="I87" s="125">
        <v>82</v>
      </c>
      <c r="J87" s="35">
        <v>220</v>
      </c>
      <c r="K87" s="131">
        <v>214</v>
      </c>
      <c r="L87" s="58">
        <f>100*(J87*(G87+H87+I87)+J88*(G88+H88+I88)+J89*(G89+H89+I89)+J90*(I90+H90+G90)+J91*(G91+H91+I91)+J92*(G92+H92+I92)+J93*(I93+H93+G93)+J94*(G94+H94+I94))/(D87*1000)</f>
        <v>29.59</v>
      </c>
      <c r="M87" s="56"/>
    </row>
    <row r="88" spans="1:13" ht="15">
      <c r="A88" s="217"/>
      <c r="B88" s="6" t="s">
        <v>119</v>
      </c>
      <c r="C88" s="9"/>
      <c r="D88" s="6"/>
      <c r="E88" s="35" t="s">
        <v>21</v>
      </c>
      <c r="F88" s="35" t="s">
        <v>18</v>
      </c>
      <c r="G88" s="125">
        <v>9</v>
      </c>
      <c r="H88" s="125">
        <v>6</v>
      </c>
      <c r="I88" s="125">
        <v>7</v>
      </c>
      <c r="J88" s="35">
        <v>220</v>
      </c>
      <c r="K88" s="131">
        <v>214</v>
      </c>
      <c r="L88" s="58"/>
      <c r="M88" s="56"/>
    </row>
    <row r="89" spans="1:13" ht="15">
      <c r="A89" s="217"/>
      <c r="B89" s="6" t="s">
        <v>120</v>
      </c>
      <c r="C89" s="9"/>
      <c r="D89" s="6"/>
      <c r="E89" s="35" t="s">
        <v>24</v>
      </c>
      <c r="F89" s="35" t="s">
        <v>22</v>
      </c>
      <c r="G89" s="125">
        <v>29</v>
      </c>
      <c r="H89" s="125">
        <v>27</v>
      </c>
      <c r="I89" s="125">
        <v>24</v>
      </c>
      <c r="J89" s="35">
        <v>220</v>
      </c>
      <c r="K89" s="131">
        <v>214</v>
      </c>
      <c r="L89" s="58"/>
      <c r="M89" s="56"/>
    </row>
    <row r="90" spans="1:13" ht="15">
      <c r="A90" s="217"/>
      <c r="B90" s="6" t="s">
        <v>121</v>
      </c>
      <c r="C90" s="9"/>
      <c r="D90" s="6"/>
      <c r="E90" s="35" t="s">
        <v>47</v>
      </c>
      <c r="F90" s="35" t="s">
        <v>24</v>
      </c>
      <c r="G90" s="125">
        <v>35</v>
      </c>
      <c r="H90" s="125">
        <v>33</v>
      </c>
      <c r="I90" s="125">
        <v>30</v>
      </c>
      <c r="J90" s="35">
        <v>220</v>
      </c>
      <c r="K90" s="131">
        <v>214</v>
      </c>
      <c r="L90" s="58"/>
      <c r="M90" s="56"/>
    </row>
    <row r="91" spans="1:13" ht="15">
      <c r="A91" s="217"/>
      <c r="B91" s="6" t="s">
        <v>122</v>
      </c>
      <c r="C91" s="9"/>
      <c r="D91" s="6"/>
      <c r="E91" s="35" t="s">
        <v>47</v>
      </c>
      <c r="F91" s="35" t="s">
        <v>24</v>
      </c>
      <c r="G91" s="125">
        <v>3</v>
      </c>
      <c r="H91" s="125">
        <v>1</v>
      </c>
      <c r="I91" s="125">
        <v>0</v>
      </c>
      <c r="J91" s="35">
        <v>220</v>
      </c>
      <c r="K91" s="131">
        <v>214</v>
      </c>
      <c r="L91" s="58"/>
      <c r="M91" s="56"/>
    </row>
    <row r="92" spans="1:13" ht="15">
      <c r="A92" s="217"/>
      <c r="B92" s="6" t="s">
        <v>123</v>
      </c>
      <c r="C92" s="9"/>
      <c r="D92" s="6"/>
      <c r="E92" s="35" t="s">
        <v>26</v>
      </c>
      <c r="F92" s="35" t="s">
        <v>24</v>
      </c>
      <c r="G92" s="125">
        <v>38</v>
      </c>
      <c r="H92" s="125">
        <v>27</v>
      </c>
      <c r="I92" s="125">
        <v>37</v>
      </c>
      <c r="J92" s="35">
        <v>220</v>
      </c>
      <c r="K92" s="131">
        <v>214</v>
      </c>
      <c r="L92" s="58"/>
      <c r="M92" s="56"/>
    </row>
    <row r="93" spans="1:13" ht="15">
      <c r="A93" s="217"/>
      <c r="B93" s="6" t="s">
        <v>124</v>
      </c>
      <c r="C93" s="9"/>
      <c r="D93" s="6"/>
      <c r="E93" s="35" t="s">
        <v>18</v>
      </c>
      <c r="F93" s="35" t="s">
        <v>18</v>
      </c>
      <c r="G93" s="125">
        <v>19</v>
      </c>
      <c r="H93" s="125">
        <v>0</v>
      </c>
      <c r="I93" s="125">
        <v>0</v>
      </c>
      <c r="J93" s="35">
        <v>220</v>
      </c>
      <c r="K93" s="131">
        <v>214</v>
      </c>
      <c r="L93" s="58"/>
      <c r="M93" s="56"/>
    </row>
    <row r="94" spans="1:13" ht="15">
      <c r="A94" s="217"/>
      <c r="B94" s="6" t="s">
        <v>125</v>
      </c>
      <c r="C94" s="9"/>
      <c r="D94" s="6"/>
      <c r="E94" s="35" t="s">
        <v>126</v>
      </c>
      <c r="F94" s="35" t="s">
        <v>126</v>
      </c>
      <c r="G94" s="125">
        <v>0</v>
      </c>
      <c r="H94" s="125">
        <v>2</v>
      </c>
      <c r="I94" s="125">
        <v>0</v>
      </c>
      <c r="J94" s="35">
        <v>220</v>
      </c>
      <c r="K94" s="131">
        <v>214</v>
      </c>
      <c r="L94" s="58"/>
      <c r="M94" s="56"/>
    </row>
    <row r="95" spans="1:13" ht="15" customHeight="1">
      <c r="A95" s="217"/>
      <c r="B95" s="6" t="s">
        <v>127</v>
      </c>
      <c r="C95" s="9"/>
      <c r="D95" s="11">
        <v>400</v>
      </c>
      <c r="E95" s="35" t="s">
        <v>47</v>
      </c>
      <c r="F95" s="35" t="s">
        <v>24</v>
      </c>
      <c r="G95" s="125">
        <v>5</v>
      </c>
      <c r="H95" s="125">
        <v>3</v>
      </c>
      <c r="I95" s="125">
        <v>3</v>
      </c>
      <c r="J95" s="35">
        <v>224</v>
      </c>
      <c r="K95" s="131">
        <v>220</v>
      </c>
      <c r="L95" s="58">
        <f>100*(J95*(G95+H95+I95)+J96*(G96+H96+I96)+J97*(G97+H97+I97)+J98*(I98+H98+G98)+J99*(G99+H99+I99)+J100*(G100+H100+I100)+J101*(I101+H101+G101)+J102*(G102+H102+I102))/(D95*1000)</f>
        <v>27.72</v>
      </c>
      <c r="M95" s="56"/>
    </row>
    <row r="96" spans="1:13" ht="18" customHeight="1">
      <c r="A96" s="217"/>
      <c r="B96" s="6" t="s">
        <v>128</v>
      </c>
      <c r="C96" s="13" t="s">
        <v>129</v>
      </c>
      <c r="D96" s="6"/>
      <c r="E96" s="35" t="s">
        <v>24</v>
      </c>
      <c r="F96" s="35" t="s">
        <v>24</v>
      </c>
      <c r="G96" s="125">
        <v>56</v>
      </c>
      <c r="H96" s="125">
        <v>62</v>
      </c>
      <c r="I96" s="125">
        <v>41</v>
      </c>
      <c r="J96" s="35">
        <v>224</v>
      </c>
      <c r="K96" s="131">
        <v>220</v>
      </c>
      <c r="L96" s="58"/>
      <c r="M96" s="56"/>
    </row>
    <row r="97" spans="1:13" ht="15.75">
      <c r="A97" s="217"/>
      <c r="B97" s="6" t="s">
        <v>130</v>
      </c>
      <c r="C97" s="13"/>
      <c r="D97" s="6"/>
      <c r="E97" s="35" t="s">
        <v>47</v>
      </c>
      <c r="F97" s="35" t="s">
        <v>24</v>
      </c>
      <c r="G97" s="125">
        <v>31</v>
      </c>
      <c r="H97" s="125">
        <v>15</v>
      </c>
      <c r="I97" s="125">
        <v>40</v>
      </c>
      <c r="J97" s="35">
        <v>224</v>
      </c>
      <c r="K97" s="131">
        <v>220</v>
      </c>
      <c r="L97" s="58"/>
      <c r="M97" s="56"/>
    </row>
    <row r="98" spans="1:13" ht="15.75">
      <c r="A98" s="217"/>
      <c r="B98" s="6" t="s">
        <v>131</v>
      </c>
      <c r="C98" s="13"/>
      <c r="D98" s="6"/>
      <c r="E98" s="35" t="s">
        <v>47</v>
      </c>
      <c r="F98" s="35" t="s">
        <v>24</v>
      </c>
      <c r="G98" s="125">
        <v>0</v>
      </c>
      <c r="H98" s="125">
        <v>7</v>
      </c>
      <c r="I98" s="125">
        <v>7</v>
      </c>
      <c r="J98" s="35">
        <v>224</v>
      </c>
      <c r="K98" s="131">
        <v>220</v>
      </c>
      <c r="L98" s="58"/>
      <c r="M98" s="56"/>
    </row>
    <row r="99" spans="1:13" ht="15">
      <c r="A99" s="217"/>
      <c r="B99" s="6" t="s">
        <v>132</v>
      </c>
      <c r="C99" s="9"/>
      <c r="D99" s="6"/>
      <c r="E99" s="35" t="s">
        <v>24</v>
      </c>
      <c r="F99" s="35" t="s">
        <v>24</v>
      </c>
      <c r="G99" s="125">
        <v>38</v>
      </c>
      <c r="H99" s="125">
        <v>32</v>
      </c>
      <c r="I99" s="125">
        <v>28</v>
      </c>
      <c r="J99" s="35">
        <v>224</v>
      </c>
      <c r="K99" s="131">
        <v>220</v>
      </c>
      <c r="L99" s="58"/>
      <c r="M99" s="56"/>
    </row>
    <row r="100" spans="1:13" ht="15">
      <c r="A100" s="217"/>
      <c r="B100" s="6" t="s">
        <v>133</v>
      </c>
      <c r="C100" s="9"/>
      <c r="D100" s="6"/>
      <c r="E100" s="35" t="s">
        <v>47</v>
      </c>
      <c r="F100" s="35" t="s">
        <v>24</v>
      </c>
      <c r="G100" s="125">
        <v>4</v>
      </c>
      <c r="H100" s="125">
        <v>8</v>
      </c>
      <c r="I100" s="125">
        <v>10</v>
      </c>
      <c r="J100" s="35">
        <v>224</v>
      </c>
      <c r="K100" s="131">
        <v>220</v>
      </c>
      <c r="L100" s="58"/>
      <c r="M100" s="56"/>
    </row>
    <row r="101" spans="1:13" ht="15">
      <c r="A101" s="217"/>
      <c r="B101" s="6" t="s">
        <v>134</v>
      </c>
      <c r="C101" s="9"/>
      <c r="D101" s="6"/>
      <c r="E101" s="35" t="s">
        <v>21</v>
      </c>
      <c r="F101" s="35" t="s">
        <v>18</v>
      </c>
      <c r="G101" s="125">
        <v>19</v>
      </c>
      <c r="H101" s="125">
        <v>14</v>
      </c>
      <c r="I101" s="125">
        <v>12</v>
      </c>
      <c r="J101" s="35">
        <v>224</v>
      </c>
      <c r="K101" s="131">
        <v>220</v>
      </c>
      <c r="L101" s="58"/>
      <c r="M101" s="56"/>
    </row>
    <row r="102" spans="1:13" ht="15">
      <c r="A102" s="217"/>
      <c r="B102" s="6" t="s">
        <v>135</v>
      </c>
      <c r="C102" s="9"/>
      <c r="D102" s="6"/>
      <c r="E102" s="35" t="s">
        <v>24</v>
      </c>
      <c r="F102" s="35" t="s">
        <v>24</v>
      </c>
      <c r="G102" s="125">
        <v>18</v>
      </c>
      <c r="H102" s="125">
        <v>13</v>
      </c>
      <c r="I102" s="125">
        <v>29</v>
      </c>
      <c r="J102" s="35">
        <v>224</v>
      </c>
      <c r="K102" s="131">
        <v>220</v>
      </c>
      <c r="L102" s="58"/>
      <c r="M102" s="56"/>
    </row>
    <row r="103" spans="1:13" ht="15">
      <c r="A103" s="217"/>
      <c r="B103" s="6" t="s">
        <v>136</v>
      </c>
      <c r="C103" s="9"/>
      <c r="D103" s="11">
        <v>400</v>
      </c>
      <c r="E103" s="35" t="s">
        <v>24</v>
      </c>
      <c r="F103" s="35" t="s">
        <v>22</v>
      </c>
      <c r="G103" s="125">
        <v>10</v>
      </c>
      <c r="H103" s="125">
        <v>3</v>
      </c>
      <c r="I103" s="125">
        <v>8</v>
      </c>
      <c r="J103" s="35">
        <v>226</v>
      </c>
      <c r="K103" s="131">
        <v>220</v>
      </c>
      <c r="L103" s="58">
        <f>100*(J103*(G103+H103+I103)+J104*(G104+H104+I104)+J105*(G105+H105+I105)+J106*(I106+H106+G106)+J107*(G107+H107+I107)+J108*(G108+H108+I108)+J109*(I109+H109+G109)+J110*(G110+H110+I110))/(D103*1000)</f>
        <v>25.199</v>
      </c>
      <c r="M103" s="56"/>
    </row>
    <row r="104" spans="1:13" ht="15">
      <c r="A104" s="217"/>
      <c r="B104" s="6" t="s">
        <v>137</v>
      </c>
      <c r="C104" s="9"/>
      <c r="D104" s="6"/>
      <c r="E104" s="35" t="s">
        <v>24</v>
      </c>
      <c r="F104" s="35" t="s">
        <v>22</v>
      </c>
      <c r="G104" s="125">
        <v>23</v>
      </c>
      <c r="H104" s="125">
        <v>64</v>
      </c>
      <c r="I104" s="125">
        <v>15</v>
      </c>
      <c r="J104" s="35">
        <v>226</v>
      </c>
      <c r="K104" s="131">
        <v>220</v>
      </c>
      <c r="L104" s="58"/>
      <c r="M104" s="56"/>
    </row>
    <row r="105" spans="1:13" ht="15">
      <c r="A105" s="217"/>
      <c r="B105" s="6" t="s">
        <v>138</v>
      </c>
      <c r="C105" s="9"/>
      <c r="D105" s="6"/>
      <c r="E105" s="35" t="s">
        <v>18</v>
      </c>
      <c r="F105" s="35" t="s">
        <v>18</v>
      </c>
      <c r="G105" s="125">
        <v>1</v>
      </c>
      <c r="H105" s="125">
        <v>11</v>
      </c>
      <c r="I105" s="125">
        <v>0</v>
      </c>
      <c r="J105" s="35">
        <v>226</v>
      </c>
      <c r="K105" s="131">
        <v>220</v>
      </c>
      <c r="L105" s="58"/>
      <c r="M105" s="56"/>
    </row>
    <row r="106" spans="1:13" ht="15">
      <c r="A106" s="217"/>
      <c r="B106" s="6" t="s">
        <v>139</v>
      </c>
      <c r="C106" s="9"/>
      <c r="D106" s="6"/>
      <c r="E106" s="35" t="s">
        <v>47</v>
      </c>
      <c r="F106" s="35" t="s">
        <v>24</v>
      </c>
      <c r="G106" s="125">
        <v>27</v>
      </c>
      <c r="H106" s="125">
        <v>23</v>
      </c>
      <c r="I106" s="125">
        <v>39</v>
      </c>
      <c r="J106" s="35">
        <v>226</v>
      </c>
      <c r="K106" s="131">
        <v>220</v>
      </c>
      <c r="L106" s="58"/>
      <c r="M106" s="56"/>
    </row>
    <row r="107" spans="1:13" ht="15">
      <c r="A107" s="217"/>
      <c r="B107" s="6" t="s">
        <v>140</v>
      </c>
      <c r="C107" s="9"/>
      <c r="D107" s="6"/>
      <c r="E107" s="35" t="s">
        <v>24</v>
      </c>
      <c r="F107" s="35" t="s">
        <v>22</v>
      </c>
      <c r="G107" s="125">
        <v>25</v>
      </c>
      <c r="H107" s="125">
        <v>36</v>
      </c>
      <c r="I107" s="125">
        <v>23</v>
      </c>
      <c r="J107" s="35">
        <v>226</v>
      </c>
      <c r="K107" s="131">
        <v>220</v>
      </c>
      <c r="L107" s="58"/>
      <c r="M107" s="56"/>
    </row>
    <row r="108" spans="1:13" ht="15">
      <c r="A108" s="217"/>
      <c r="B108" s="6" t="s">
        <v>141</v>
      </c>
      <c r="C108" s="9"/>
      <c r="D108" s="6"/>
      <c r="E108" s="35" t="s">
        <v>21</v>
      </c>
      <c r="F108" s="35" t="s">
        <v>24</v>
      </c>
      <c r="G108" s="125">
        <v>1</v>
      </c>
      <c r="H108" s="125">
        <v>0</v>
      </c>
      <c r="I108" s="125">
        <v>6</v>
      </c>
      <c r="J108" s="35">
        <v>226</v>
      </c>
      <c r="K108" s="131">
        <v>220</v>
      </c>
      <c r="L108" s="58"/>
      <c r="M108" s="56"/>
    </row>
    <row r="109" spans="1:13" ht="15">
      <c r="A109" s="217"/>
      <c r="B109" s="6" t="s">
        <v>142</v>
      </c>
      <c r="C109" s="9"/>
      <c r="D109" s="6"/>
      <c r="E109" s="35" t="s">
        <v>26</v>
      </c>
      <c r="F109" s="35" t="s">
        <v>21</v>
      </c>
      <c r="G109" s="125">
        <v>54</v>
      </c>
      <c r="H109" s="125">
        <v>25</v>
      </c>
      <c r="I109" s="125">
        <v>24</v>
      </c>
      <c r="J109" s="35">
        <v>226</v>
      </c>
      <c r="K109" s="131">
        <v>220</v>
      </c>
      <c r="L109" s="58"/>
      <c r="M109" s="56"/>
    </row>
    <row r="110" spans="1:13" ht="15">
      <c r="A110" s="217"/>
      <c r="B110" s="6" t="s">
        <v>41</v>
      </c>
      <c r="C110" s="9"/>
      <c r="D110" s="6"/>
      <c r="E110" s="35" t="s">
        <v>24</v>
      </c>
      <c r="F110" s="35" t="s">
        <v>22</v>
      </c>
      <c r="G110" s="125">
        <v>7</v>
      </c>
      <c r="H110" s="125">
        <v>13</v>
      </c>
      <c r="I110" s="125">
        <v>8</v>
      </c>
      <c r="J110" s="35">
        <v>226</v>
      </c>
      <c r="K110" s="131">
        <v>220</v>
      </c>
      <c r="L110" s="58"/>
      <c r="M110" s="56"/>
    </row>
    <row r="111" spans="1:13" ht="15">
      <c r="A111" s="217"/>
      <c r="B111" s="6" t="s">
        <v>143</v>
      </c>
      <c r="C111" s="9"/>
      <c r="D111" s="6">
        <v>400</v>
      </c>
      <c r="E111" s="35" t="s">
        <v>24</v>
      </c>
      <c r="F111" s="35" t="s">
        <v>24</v>
      </c>
      <c r="G111" s="125">
        <v>9</v>
      </c>
      <c r="H111" s="125">
        <v>0</v>
      </c>
      <c r="I111" s="125">
        <v>27</v>
      </c>
      <c r="J111" s="35">
        <v>234</v>
      </c>
      <c r="K111" s="131">
        <v>231</v>
      </c>
      <c r="L111" s="58">
        <f>100*(J111*(G111+H111+I111)+J112*(G112+H112+I112)+J113*(G113+H113+I113)+J114*(I114+H114+G114)+J115*(G115+H115+I115)+J116*(G116+H116+I116))/(D111*1000)</f>
        <v>20.6505</v>
      </c>
      <c r="M111" s="56"/>
    </row>
    <row r="112" spans="1:13" ht="15">
      <c r="A112" s="217"/>
      <c r="B112" s="6" t="s">
        <v>144</v>
      </c>
      <c r="C112" s="9"/>
      <c r="D112" s="6"/>
      <c r="E112" s="35" t="s">
        <v>24</v>
      </c>
      <c r="F112" s="35" t="s">
        <v>22</v>
      </c>
      <c r="G112" s="125">
        <v>16</v>
      </c>
      <c r="H112" s="125">
        <v>18</v>
      </c>
      <c r="I112" s="125">
        <v>20</v>
      </c>
      <c r="J112" s="35">
        <v>234</v>
      </c>
      <c r="K112" s="131">
        <v>231</v>
      </c>
      <c r="L112" s="58"/>
      <c r="M112" s="56"/>
    </row>
    <row r="113" spans="1:13" ht="31.5">
      <c r="A113" s="217"/>
      <c r="B113" s="6" t="s">
        <v>145</v>
      </c>
      <c r="C113" s="14" t="s">
        <v>146</v>
      </c>
      <c r="D113" s="6"/>
      <c r="E113" s="35" t="s">
        <v>24</v>
      </c>
      <c r="F113" s="35" t="s">
        <v>22</v>
      </c>
      <c r="G113" s="125">
        <v>37</v>
      </c>
      <c r="H113" s="125">
        <v>33</v>
      </c>
      <c r="I113" s="125">
        <v>31</v>
      </c>
      <c r="J113" s="35">
        <v>234</v>
      </c>
      <c r="K113" s="131">
        <v>231</v>
      </c>
      <c r="L113" s="58"/>
      <c r="M113" s="56"/>
    </row>
    <row r="114" spans="1:13" ht="15">
      <c r="A114" s="217"/>
      <c r="B114" s="6" t="s">
        <v>147</v>
      </c>
      <c r="C114" s="9"/>
      <c r="D114" s="6"/>
      <c r="E114" s="35" t="s">
        <v>22</v>
      </c>
      <c r="F114" s="35" t="s">
        <v>19</v>
      </c>
      <c r="G114" s="125">
        <v>0</v>
      </c>
      <c r="H114" s="125">
        <v>0</v>
      </c>
      <c r="I114" s="125">
        <v>0</v>
      </c>
      <c r="J114" s="35">
        <v>234</v>
      </c>
      <c r="K114" s="131">
        <v>231</v>
      </c>
      <c r="L114" s="58"/>
      <c r="M114" s="56"/>
    </row>
    <row r="115" spans="1:13" ht="15">
      <c r="A115" s="217"/>
      <c r="B115" s="6" t="s">
        <v>148</v>
      </c>
      <c r="C115" s="9"/>
      <c r="D115" s="6"/>
      <c r="E115" s="35" t="s">
        <v>47</v>
      </c>
      <c r="F115" s="35" t="s">
        <v>24</v>
      </c>
      <c r="G115" s="125">
        <v>18</v>
      </c>
      <c r="H115" s="125">
        <v>33</v>
      </c>
      <c r="I115" s="125">
        <v>15</v>
      </c>
      <c r="J115" s="35">
        <v>234</v>
      </c>
      <c r="K115" s="131">
        <v>231</v>
      </c>
      <c r="L115" s="58"/>
      <c r="M115" s="56"/>
    </row>
    <row r="116" spans="1:13" ht="15">
      <c r="A116" s="217"/>
      <c r="B116" s="6" t="s">
        <v>149</v>
      </c>
      <c r="C116" s="9"/>
      <c r="D116" s="6"/>
      <c r="E116" s="35" t="s">
        <v>47</v>
      </c>
      <c r="F116" s="35" t="s">
        <v>24</v>
      </c>
      <c r="G116" s="125">
        <v>37</v>
      </c>
      <c r="H116" s="125">
        <v>21</v>
      </c>
      <c r="I116" s="125">
        <v>38</v>
      </c>
      <c r="J116" s="35">
        <v>234</v>
      </c>
      <c r="K116" s="131">
        <v>231</v>
      </c>
      <c r="L116" s="58"/>
      <c r="M116" s="56"/>
    </row>
    <row r="117" spans="1:13" ht="15">
      <c r="A117" s="217"/>
      <c r="B117" s="6" t="s">
        <v>150</v>
      </c>
      <c r="C117" s="9"/>
      <c r="D117" s="6">
        <v>400</v>
      </c>
      <c r="E117" s="35" t="s">
        <v>24</v>
      </c>
      <c r="F117" s="35" t="s">
        <v>22</v>
      </c>
      <c r="G117" s="125">
        <v>1</v>
      </c>
      <c r="H117" s="125">
        <v>5</v>
      </c>
      <c r="I117" s="125">
        <v>3</v>
      </c>
      <c r="J117" s="35">
        <v>233</v>
      </c>
      <c r="K117" s="131">
        <v>229</v>
      </c>
      <c r="L117" s="58">
        <f>100*(J117*(G117+H117+I117)+J118*(G118+H118+I118)+J119*(G119+H119+I119)+J120*(I120+H120+G120)+J121*(G121+H121+I121)+J122*(G122+H122+I122)+J123*(G123+H123+I123))/(D117*1000)</f>
        <v>24.98925</v>
      </c>
      <c r="M117" s="56"/>
    </row>
    <row r="118" spans="1:13" ht="15">
      <c r="A118" s="217"/>
      <c r="B118" s="6" t="s">
        <v>151</v>
      </c>
      <c r="C118" s="9"/>
      <c r="D118" s="6"/>
      <c r="E118" s="35" t="s">
        <v>47</v>
      </c>
      <c r="F118" s="35" t="s">
        <v>24</v>
      </c>
      <c r="G118" s="125">
        <v>0</v>
      </c>
      <c r="H118" s="125">
        <v>0</v>
      </c>
      <c r="I118" s="125">
        <v>3</v>
      </c>
      <c r="J118" s="35">
        <v>233</v>
      </c>
      <c r="K118" s="131">
        <v>229</v>
      </c>
      <c r="L118" s="58"/>
      <c r="M118" s="56"/>
    </row>
    <row r="119" spans="1:13" ht="15">
      <c r="A119" s="217"/>
      <c r="B119" s="6" t="s">
        <v>152</v>
      </c>
      <c r="C119" s="9"/>
      <c r="D119" s="6"/>
      <c r="E119" s="35" t="s">
        <v>21</v>
      </c>
      <c r="F119" s="35" t="s">
        <v>18</v>
      </c>
      <c r="G119" s="125">
        <v>20</v>
      </c>
      <c r="H119" s="125">
        <v>15</v>
      </c>
      <c r="I119" s="125">
        <v>20</v>
      </c>
      <c r="J119" s="35">
        <v>233</v>
      </c>
      <c r="K119" s="131">
        <v>229</v>
      </c>
      <c r="L119" s="58"/>
      <c r="M119" s="56"/>
    </row>
    <row r="120" spans="1:13" ht="15">
      <c r="A120" s="217"/>
      <c r="B120" s="6" t="s">
        <v>153</v>
      </c>
      <c r="C120" s="9"/>
      <c r="D120" s="6"/>
      <c r="E120" s="35" t="s">
        <v>47</v>
      </c>
      <c r="F120" s="35" t="s">
        <v>24</v>
      </c>
      <c r="G120" s="125">
        <v>54</v>
      </c>
      <c r="H120" s="125">
        <v>26</v>
      </c>
      <c r="I120" s="125">
        <v>27</v>
      </c>
      <c r="J120" s="35">
        <v>233</v>
      </c>
      <c r="K120" s="131">
        <v>229</v>
      </c>
      <c r="L120" s="58"/>
      <c r="M120" s="56"/>
    </row>
    <row r="121" spans="1:13" ht="15">
      <c r="A121" s="217"/>
      <c r="B121" s="6" t="s">
        <v>154</v>
      </c>
      <c r="C121" s="9"/>
      <c r="D121" s="6"/>
      <c r="E121" s="35" t="s">
        <v>24</v>
      </c>
      <c r="F121" s="35" t="s">
        <v>22</v>
      </c>
      <c r="G121" s="125">
        <v>23</v>
      </c>
      <c r="H121" s="125">
        <v>11</v>
      </c>
      <c r="I121" s="125">
        <v>11</v>
      </c>
      <c r="J121" s="35">
        <v>233</v>
      </c>
      <c r="K121" s="131">
        <v>229</v>
      </c>
      <c r="L121" s="58"/>
      <c r="M121" s="56"/>
    </row>
    <row r="122" spans="1:13" ht="15">
      <c r="A122" s="217"/>
      <c r="B122" s="6" t="s">
        <v>155</v>
      </c>
      <c r="C122" s="9"/>
      <c r="D122" s="6"/>
      <c r="E122" s="35" t="s">
        <v>47</v>
      </c>
      <c r="F122" s="35" t="s">
        <v>24</v>
      </c>
      <c r="G122" s="125">
        <v>38</v>
      </c>
      <c r="H122" s="125">
        <v>31</v>
      </c>
      <c r="I122" s="125">
        <v>29</v>
      </c>
      <c r="J122" s="35">
        <v>233</v>
      </c>
      <c r="K122" s="131">
        <v>229</v>
      </c>
      <c r="L122" s="58"/>
      <c r="M122" s="56"/>
    </row>
    <row r="123" spans="1:13" ht="15">
      <c r="A123" s="217"/>
      <c r="B123" s="6" t="s">
        <v>156</v>
      </c>
      <c r="C123" s="9"/>
      <c r="D123" s="6"/>
      <c r="E123" s="35" t="s">
        <v>26</v>
      </c>
      <c r="F123" s="35" t="s">
        <v>24</v>
      </c>
      <c r="G123" s="125">
        <v>23</v>
      </c>
      <c r="H123" s="125">
        <v>31</v>
      </c>
      <c r="I123" s="125">
        <v>58</v>
      </c>
      <c r="J123" s="35">
        <v>233</v>
      </c>
      <c r="K123" s="131">
        <v>229</v>
      </c>
      <c r="L123" s="58"/>
      <c r="M123" s="56"/>
    </row>
    <row r="124" spans="1:13" ht="15">
      <c r="A124" s="217"/>
      <c r="B124" s="6" t="s">
        <v>157</v>
      </c>
      <c r="C124" s="9"/>
      <c r="D124" s="6">
        <v>400</v>
      </c>
      <c r="E124" s="35" t="s">
        <v>30</v>
      </c>
      <c r="F124" s="35" t="s">
        <v>21</v>
      </c>
      <c r="G124" s="125">
        <v>62</v>
      </c>
      <c r="H124" s="125">
        <v>32</v>
      </c>
      <c r="I124" s="125">
        <v>37</v>
      </c>
      <c r="J124" s="35">
        <v>225</v>
      </c>
      <c r="K124" s="131">
        <v>221</v>
      </c>
      <c r="L124" s="58">
        <f>100*(J124*(G124+H124+I124)+J125*(G125+H125+I125)+J126*(G126+H126+I126)+J127*(I127+H127+G127)+J128*(G128+H128+I128)+J129*(G129+H129+I129)+J130*(I130+H130+G130)+J131*(G131+H131+I131)+J132*(G132+H132+I132))/(D124*1000)</f>
        <v>19.18125</v>
      </c>
      <c r="M124" s="56"/>
    </row>
    <row r="125" spans="1:13" ht="15">
      <c r="A125" s="217"/>
      <c r="B125" s="6" t="s">
        <v>158</v>
      </c>
      <c r="C125" s="9"/>
      <c r="D125" s="6"/>
      <c r="E125" s="35" t="s">
        <v>19</v>
      </c>
      <c r="F125" s="35" t="s">
        <v>19</v>
      </c>
      <c r="G125" s="125">
        <v>0</v>
      </c>
      <c r="H125" s="125">
        <v>5</v>
      </c>
      <c r="I125" s="125">
        <v>0</v>
      </c>
      <c r="J125" s="35">
        <v>225</v>
      </c>
      <c r="K125" s="131">
        <v>221</v>
      </c>
      <c r="L125" s="58"/>
      <c r="M125" s="56"/>
    </row>
    <row r="126" spans="1:13" ht="15.75" customHeight="1">
      <c r="A126" s="217"/>
      <c r="B126" s="6" t="s">
        <v>159</v>
      </c>
      <c r="C126" s="194" t="s">
        <v>160</v>
      </c>
      <c r="D126" s="6"/>
      <c r="E126" s="35" t="s">
        <v>22</v>
      </c>
      <c r="F126" s="35" t="s">
        <v>19</v>
      </c>
      <c r="G126" s="125">
        <v>2</v>
      </c>
      <c r="H126" s="125">
        <v>0</v>
      </c>
      <c r="I126" s="125">
        <v>0</v>
      </c>
      <c r="J126" s="35">
        <v>225</v>
      </c>
      <c r="K126" s="131">
        <v>221</v>
      </c>
      <c r="L126" s="58"/>
      <c r="M126" s="56"/>
    </row>
    <row r="127" spans="1:13" ht="15">
      <c r="A127" s="217"/>
      <c r="B127" s="6" t="s">
        <v>161</v>
      </c>
      <c r="C127" s="194"/>
      <c r="D127" s="6"/>
      <c r="E127" s="35" t="s">
        <v>26</v>
      </c>
      <c r="F127" s="35" t="s">
        <v>21</v>
      </c>
      <c r="G127" s="125">
        <v>39</v>
      </c>
      <c r="H127" s="125">
        <v>66</v>
      </c>
      <c r="I127" s="125">
        <v>48</v>
      </c>
      <c r="J127" s="35">
        <v>225</v>
      </c>
      <c r="K127" s="131">
        <v>221</v>
      </c>
      <c r="L127" s="58"/>
      <c r="M127" s="56"/>
    </row>
    <row r="128" spans="1:13" ht="15">
      <c r="A128" s="217"/>
      <c r="B128" s="6" t="s">
        <v>162</v>
      </c>
      <c r="C128" s="194"/>
      <c r="D128" s="6"/>
      <c r="E128" s="35" t="s">
        <v>24</v>
      </c>
      <c r="F128" s="35" t="s">
        <v>22</v>
      </c>
      <c r="G128" s="125">
        <v>7</v>
      </c>
      <c r="H128" s="125">
        <v>8</v>
      </c>
      <c r="I128" s="125">
        <v>3</v>
      </c>
      <c r="J128" s="35">
        <v>225</v>
      </c>
      <c r="K128" s="131">
        <v>221</v>
      </c>
      <c r="L128" s="58"/>
      <c r="M128" s="56"/>
    </row>
    <row r="129" spans="1:13" ht="15">
      <c r="A129" s="217"/>
      <c r="B129" s="6" t="s">
        <v>163</v>
      </c>
      <c r="C129" s="194"/>
      <c r="D129" s="6"/>
      <c r="E129" s="35" t="s">
        <v>21</v>
      </c>
      <c r="F129" s="35" t="s">
        <v>18</v>
      </c>
      <c r="G129" s="125">
        <v>10</v>
      </c>
      <c r="H129" s="125">
        <v>4</v>
      </c>
      <c r="I129" s="125">
        <v>1</v>
      </c>
      <c r="J129" s="35">
        <v>225</v>
      </c>
      <c r="K129" s="131">
        <v>221</v>
      </c>
      <c r="L129" s="58"/>
      <c r="M129" s="56"/>
    </row>
    <row r="130" spans="1:13" ht="15">
      <c r="A130" s="217"/>
      <c r="B130" s="6" t="s">
        <v>164</v>
      </c>
      <c r="C130" s="194"/>
      <c r="D130" s="6"/>
      <c r="E130" s="35" t="s">
        <v>165</v>
      </c>
      <c r="F130" s="35" t="s">
        <v>165</v>
      </c>
      <c r="G130" s="125">
        <v>1</v>
      </c>
      <c r="H130" s="125">
        <v>4</v>
      </c>
      <c r="I130" s="125">
        <v>3</v>
      </c>
      <c r="J130" s="35">
        <v>225</v>
      </c>
      <c r="K130" s="131">
        <v>221</v>
      </c>
      <c r="L130" s="58"/>
      <c r="M130" s="56"/>
    </row>
    <row r="131" spans="1:13" ht="15">
      <c r="A131" s="217"/>
      <c r="B131" s="6" t="s">
        <v>166</v>
      </c>
      <c r="C131" s="9"/>
      <c r="D131" s="6"/>
      <c r="E131" s="35" t="s">
        <v>24</v>
      </c>
      <c r="F131" s="35" t="s">
        <v>22</v>
      </c>
      <c r="G131" s="125">
        <v>0</v>
      </c>
      <c r="H131" s="125">
        <v>1</v>
      </c>
      <c r="I131" s="125">
        <v>0</v>
      </c>
      <c r="J131" s="35">
        <v>225</v>
      </c>
      <c r="K131" s="131">
        <v>221</v>
      </c>
      <c r="L131" s="58"/>
      <c r="M131" s="56"/>
    </row>
    <row r="132" spans="1:13" ht="15">
      <c r="A132" s="217"/>
      <c r="B132" s="6" t="s">
        <v>167</v>
      </c>
      <c r="C132" s="9"/>
      <c r="D132" s="6"/>
      <c r="E132" s="35" t="s">
        <v>18</v>
      </c>
      <c r="F132" s="35" t="s">
        <v>18</v>
      </c>
      <c r="G132" s="125">
        <v>0</v>
      </c>
      <c r="H132" s="125">
        <v>0</v>
      </c>
      <c r="I132" s="125">
        <v>8</v>
      </c>
      <c r="J132" s="35">
        <v>225</v>
      </c>
      <c r="K132" s="131">
        <v>221</v>
      </c>
      <c r="L132" s="58"/>
      <c r="M132" s="56"/>
    </row>
    <row r="133" spans="1:13" ht="15">
      <c r="A133" s="217"/>
      <c r="B133" s="6" t="s">
        <v>168</v>
      </c>
      <c r="C133" s="9"/>
      <c r="D133" s="15">
        <v>400</v>
      </c>
      <c r="E133" s="35" t="s">
        <v>169</v>
      </c>
      <c r="F133" s="35" t="s">
        <v>169</v>
      </c>
      <c r="G133" s="125">
        <v>4</v>
      </c>
      <c r="H133" s="125">
        <v>0</v>
      </c>
      <c r="I133" s="125">
        <v>0</v>
      </c>
      <c r="J133" s="35">
        <v>222</v>
      </c>
      <c r="K133" s="131">
        <v>216</v>
      </c>
      <c r="L133" s="58">
        <f>100*(J133*(G133+H133+I133)+J134*(G134+H134+I134)+J135*(G135+H135+I135))/(D133*1000)</f>
        <v>26.6955</v>
      </c>
      <c r="M133" s="56"/>
    </row>
    <row r="134" spans="1:13" ht="15">
      <c r="A134" s="217"/>
      <c r="B134" s="6" t="s">
        <v>170</v>
      </c>
      <c r="C134" s="9"/>
      <c r="D134" s="6"/>
      <c r="E134" s="35" t="s">
        <v>26</v>
      </c>
      <c r="F134" s="35" t="s">
        <v>21</v>
      </c>
      <c r="G134" s="125">
        <v>150</v>
      </c>
      <c r="H134" s="125">
        <v>151</v>
      </c>
      <c r="I134" s="125">
        <v>161</v>
      </c>
      <c r="J134" s="35">
        <v>222</v>
      </c>
      <c r="K134" s="131">
        <v>216</v>
      </c>
      <c r="L134" s="58"/>
      <c r="M134" s="56"/>
    </row>
    <row r="135" spans="1:13" ht="15">
      <c r="A135" s="217"/>
      <c r="B135" s="6" t="s">
        <v>171</v>
      </c>
      <c r="C135" s="9"/>
      <c r="D135" s="6"/>
      <c r="E135" s="35" t="s">
        <v>19</v>
      </c>
      <c r="F135" s="35" t="s">
        <v>19</v>
      </c>
      <c r="G135" s="125">
        <v>0</v>
      </c>
      <c r="H135" s="125">
        <v>4</v>
      </c>
      <c r="I135" s="125">
        <v>11</v>
      </c>
      <c r="J135" s="35">
        <v>222</v>
      </c>
      <c r="K135" s="131">
        <v>216</v>
      </c>
      <c r="L135" s="58"/>
      <c r="M135" s="56"/>
    </row>
    <row r="136" spans="1:13" ht="15">
      <c r="A136" s="217"/>
      <c r="B136" s="6" t="s">
        <v>172</v>
      </c>
      <c r="C136" s="9"/>
      <c r="D136" s="6">
        <v>400</v>
      </c>
      <c r="E136" s="35" t="s">
        <v>24</v>
      </c>
      <c r="F136" s="35" t="s">
        <v>22</v>
      </c>
      <c r="G136" s="125">
        <v>5</v>
      </c>
      <c r="H136" s="125">
        <v>0</v>
      </c>
      <c r="I136" s="125">
        <v>1</v>
      </c>
      <c r="J136" s="35">
        <v>220</v>
      </c>
      <c r="K136" s="131">
        <v>216</v>
      </c>
      <c r="L136" s="58">
        <f>100*(J136*(G136+H136+I136)+J137*(G137+H137+I137)+J138*(G138+H138+I138)+J139*(I139+H139+G139)+J140*(G140+H140+I140)+J141*(G141+H141+I141)+J142*(G142+H142+I142))/(D136*1000)</f>
        <v>4.51</v>
      </c>
      <c r="M136" s="56"/>
    </row>
    <row r="137" spans="1:13" ht="15">
      <c r="A137" s="217"/>
      <c r="B137" s="6" t="s">
        <v>173</v>
      </c>
      <c r="C137" s="9"/>
      <c r="D137" s="6"/>
      <c r="E137" s="35" t="s">
        <v>24</v>
      </c>
      <c r="F137" s="35" t="s">
        <v>22</v>
      </c>
      <c r="G137" s="125">
        <v>17</v>
      </c>
      <c r="H137" s="125">
        <v>15</v>
      </c>
      <c r="I137" s="125">
        <v>13</v>
      </c>
      <c r="J137" s="35">
        <v>220</v>
      </c>
      <c r="K137" s="131">
        <v>216</v>
      </c>
      <c r="L137" s="58"/>
      <c r="M137" s="56"/>
    </row>
    <row r="138" spans="1:13" ht="15">
      <c r="A138" s="217"/>
      <c r="B138" s="6" t="s">
        <v>174</v>
      </c>
      <c r="C138" s="9"/>
      <c r="D138" s="6"/>
      <c r="E138" s="35" t="s">
        <v>26</v>
      </c>
      <c r="F138" s="35" t="s">
        <v>24</v>
      </c>
      <c r="G138" s="125">
        <v>5</v>
      </c>
      <c r="H138" s="125">
        <v>5</v>
      </c>
      <c r="I138" s="125">
        <v>8</v>
      </c>
      <c r="J138" s="35">
        <v>220</v>
      </c>
      <c r="K138" s="131">
        <v>216</v>
      </c>
      <c r="L138" s="58"/>
      <c r="M138" s="56"/>
    </row>
    <row r="139" spans="1:13" ht="15.75" customHeight="1">
      <c r="A139" s="217"/>
      <c r="B139" s="6" t="s">
        <v>175</v>
      </c>
      <c r="C139" s="181" t="s">
        <v>176</v>
      </c>
      <c r="D139" s="6"/>
      <c r="E139" s="35" t="s">
        <v>26</v>
      </c>
      <c r="F139" s="35" t="s">
        <v>24</v>
      </c>
      <c r="G139" s="125">
        <v>0</v>
      </c>
      <c r="H139" s="125">
        <v>3</v>
      </c>
      <c r="I139" s="125">
        <v>0</v>
      </c>
      <c r="J139" s="35">
        <v>220</v>
      </c>
      <c r="K139" s="131">
        <v>216</v>
      </c>
      <c r="L139" s="58"/>
      <c r="M139" s="56"/>
    </row>
    <row r="140" spans="1:13" ht="15">
      <c r="A140" s="217"/>
      <c r="B140" s="6" t="s">
        <v>177</v>
      </c>
      <c r="C140" s="181"/>
      <c r="D140" s="6"/>
      <c r="E140" s="35" t="s">
        <v>19</v>
      </c>
      <c r="F140" s="35" t="s">
        <v>19</v>
      </c>
      <c r="G140" s="125">
        <v>6</v>
      </c>
      <c r="H140" s="125">
        <v>1</v>
      </c>
      <c r="I140" s="125">
        <v>0</v>
      </c>
      <c r="J140" s="35">
        <v>220</v>
      </c>
      <c r="K140" s="131">
        <v>216</v>
      </c>
      <c r="L140" s="58"/>
      <c r="M140" s="56"/>
    </row>
    <row r="141" spans="1:13" ht="15">
      <c r="A141" s="217"/>
      <c r="B141" s="6" t="s">
        <v>178</v>
      </c>
      <c r="C141" s="9"/>
      <c r="D141" s="6"/>
      <c r="E141" s="35" t="s">
        <v>18</v>
      </c>
      <c r="F141" s="35" t="s">
        <v>19</v>
      </c>
      <c r="G141" s="125">
        <v>0</v>
      </c>
      <c r="H141" s="125">
        <v>0</v>
      </c>
      <c r="I141" s="125">
        <v>1</v>
      </c>
      <c r="J141" s="35">
        <v>220</v>
      </c>
      <c r="K141" s="131">
        <v>216</v>
      </c>
      <c r="L141" s="58"/>
      <c r="M141" s="56"/>
    </row>
    <row r="142" spans="1:13" ht="15">
      <c r="A142" s="217"/>
      <c r="B142" s="6" t="s">
        <v>179</v>
      </c>
      <c r="C142" s="9"/>
      <c r="D142" s="6"/>
      <c r="E142" s="35" t="s">
        <v>79</v>
      </c>
      <c r="F142" s="35" t="s">
        <v>79</v>
      </c>
      <c r="G142" s="125">
        <v>2</v>
      </c>
      <c r="H142" s="125"/>
      <c r="I142" s="125"/>
      <c r="J142" s="35">
        <v>220</v>
      </c>
      <c r="K142" s="131">
        <v>216</v>
      </c>
      <c r="L142" s="58"/>
      <c r="M142" s="56"/>
    </row>
    <row r="143" spans="1:13" ht="15">
      <c r="A143" s="217"/>
      <c r="B143" s="6" t="s">
        <v>180</v>
      </c>
      <c r="C143" s="9"/>
      <c r="D143" s="6">
        <v>400</v>
      </c>
      <c r="E143" s="35" t="s">
        <v>47</v>
      </c>
      <c r="F143" s="35" t="s">
        <v>24</v>
      </c>
      <c r="G143" s="125">
        <v>32</v>
      </c>
      <c r="H143" s="125">
        <v>34</v>
      </c>
      <c r="I143" s="125">
        <v>29</v>
      </c>
      <c r="J143" s="35">
        <v>220</v>
      </c>
      <c r="K143" s="131">
        <v>216</v>
      </c>
      <c r="L143" s="58">
        <f>100*(J143*(G143+H143+I143)+J144*(G144+H144+I144)+J145*(G145+H145+I145))/(D143*1000)</f>
        <v>15.84</v>
      </c>
      <c r="M143" s="56"/>
    </row>
    <row r="144" spans="1:13" ht="15">
      <c r="A144" s="217"/>
      <c r="B144" s="6" t="s">
        <v>181</v>
      </c>
      <c r="C144" s="9"/>
      <c r="D144" s="6"/>
      <c r="E144" s="35" t="s">
        <v>18</v>
      </c>
      <c r="F144" s="35" t="s">
        <v>22</v>
      </c>
      <c r="G144" s="125">
        <v>39</v>
      </c>
      <c r="H144" s="125">
        <v>40</v>
      </c>
      <c r="I144" s="125">
        <v>47</v>
      </c>
      <c r="J144" s="35">
        <v>220</v>
      </c>
      <c r="K144" s="131">
        <v>216</v>
      </c>
      <c r="L144" s="58"/>
      <c r="M144" s="56"/>
    </row>
    <row r="145" spans="1:13" ht="15">
      <c r="A145" s="217"/>
      <c r="B145" s="6" t="s">
        <v>182</v>
      </c>
      <c r="C145" s="9"/>
      <c r="D145" s="6"/>
      <c r="E145" s="35" t="s">
        <v>82</v>
      </c>
      <c r="F145" s="35" t="s">
        <v>21</v>
      </c>
      <c r="G145" s="125">
        <v>27</v>
      </c>
      <c r="H145" s="125">
        <v>17</v>
      </c>
      <c r="I145" s="125">
        <v>23</v>
      </c>
      <c r="J145" s="35">
        <v>220</v>
      </c>
      <c r="K145" s="131">
        <v>216</v>
      </c>
      <c r="L145" s="58"/>
      <c r="M145" s="56"/>
    </row>
    <row r="146" spans="1:13" ht="16.5" customHeight="1">
      <c r="A146" s="217"/>
      <c r="B146" s="6" t="s">
        <v>183</v>
      </c>
      <c r="C146" s="9"/>
      <c r="D146" s="6">
        <v>400</v>
      </c>
      <c r="E146" s="35" t="s">
        <v>24</v>
      </c>
      <c r="F146" s="35" t="s">
        <v>22</v>
      </c>
      <c r="G146" s="125">
        <v>6</v>
      </c>
      <c r="H146" s="125">
        <v>16</v>
      </c>
      <c r="I146" s="125">
        <v>10</v>
      </c>
      <c r="J146" s="35">
        <v>230</v>
      </c>
      <c r="K146" s="131">
        <v>230</v>
      </c>
      <c r="L146" s="58">
        <f>100*(J146*(G146+H146+I146)+J147*(G147+H147+I147)+J148*(G148+H148+I148)+J149*(I149+H149+G149))/(D146*1000)</f>
        <v>12.995</v>
      </c>
      <c r="M146" s="56"/>
    </row>
    <row r="147" spans="1:13" ht="15">
      <c r="A147" s="217"/>
      <c r="B147" s="6" t="s">
        <v>184</v>
      </c>
      <c r="C147" s="9"/>
      <c r="D147" s="6"/>
      <c r="E147" s="35" t="s">
        <v>18</v>
      </c>
      <c r="F147" s="35" t="s">
        <v>19</v>
      </c>
      <c r="G147" s="125">
        <v>36</v>
      </c>
      <c r="H147" s="125">
        <v>14</v>
      </c>
      <c r="I147" s="125">
        <v>10</v>
      </c>
      <c r="J147" s="35">
        <v>230</v>
      </c>
      <c r="K147" s="131">
        <v>230</v>
      </c>
      <c r="L147" s="58"/>
      <c r="M147" s="56"/>
    </row>
    <row r="148" spans="1:13" ht="15">
      <c r="A148" s="217"/>
      <c r="B148" s="6" t="s">
        <v>185</v>
      </c>
      <c r="C148" s="9"/>
      <c r="D148" s="6"/>
      <c r="E148" s="35" t="s">
        <v>26</v>
      </c>
      <c r="F148" s="35" t="s">
        <v>24</v>
      </c>
      <c r="G148" s="125">
        <v>20</v>
      </c>
      <c r="H148" s="125">
        <v>13</v>
      </c>
      <c r="I148" s="125">
        <v>35</v>
      </c>
      <c r="J148" s="35">
        <v>230</v>
      </c>
      <c r="K148" s="131">
        <v>230</v>
      </c>
      <c r="L148" s="58"/>
      <c r="M148" s="56"/>
    </row>
    <row r="149" spans="1:13" ht="15">
      <c r="A149" s="217"/>
      <c r="B149" s="6" t="s">
        <v>186</v>
      </c>
      <c r="C149" s="9"/>
      <c r="D149" s="6"/>
      <c r="E149" s="35" t="s">
        <v>26</v>
      </c>
      <c r="F149" s="35" t="s">
        <v>24</v>
      </c>
      <c r="G149" s="125">
        <v>8</v>
      </c>
      <c r="H149" s="125">
        <v>20</v>
      </c>
      <c r="I149" s="125">
        <v>38</v>
      </c>
      <c r="J149" s="35">
        <v>230</v>
      </c>
      <c r="K149" s="131">
        <v>230</v>
      </c>
      <c r="L149" s="58"/>
      <c r="M149" s="56"/>
    </row>
    <row r="150" spans="1:13" ht="15.75" customHeight="1">
      <c r="A150" s="216" t="s">
        <v>15</v>
      </c>
      <c r="B150" s="6" t="s">
        <v>187</v>
      </c>
      <c r="C150" s="194" t="s">
        <v>188</v>
      </c>
      <c r="D150" s="6">
        <v>250</v>
      </c>
      <c r="E150" s="35" t="s">
        <v>21</v>
      </c>
      <c r="F150" s="35" t="s">
        <v>18</v>
      </c>
      <c r="G150" s="125">
        <v>75</v>
      </c>
      <c r="H150" s="125">
        <v>54</v>
      </c>
      <c r="I150" s="125">
        <v>36</v>
      </c>
      <c r="J150" s="126">
        <v>231</v>
      </c>
      <c r="K150" s="127">
        <v>226</v>
      </c>
      <c r="L150" s="58">
        <f>100*(J150*(G150+H150+I150)+J151*(G151+H151+I151)+J152*(G152+H152+I152))/(D150*1000)</f>
        <v>29.568</v>
      </c>
      <c r="M150" s="56"/>
    </row>
    <row r="151" spans="1:13" ht="15">
      <c r="A151" s="216"/>
      <c r="B151" s="7" t="s">
        <v>189</v>
      </c>
      <c r="C151" s="194"/>
      <c r="D151" s="6"/>
      <c r="E151" s="35" t="s">
        <v>21</v>
      </c>
      <c r="F151" s="35" t="s">
        <v>18</v>
      </c>
      <c r="G151" s="125">
        <v>19</v>
      </c>
      <c r="H151" s="125">
        <v>5</v>
      </c>
      <c r="I151" s="125">
        <v>2</v>
      </c>
      <c r="J151" s="126">
        <v>231</v>
      </c>
      <c r="K151" s="127">
        <v>226</v>
      </c>
      <c r="L151" s="58"/>
      <c r="M151" s="56"/>
    </row>
    <row r="152" spans="1:13" ht="15">
      <c r="A152" s="216"/>
      <c r="B152" s="6" t="s">
        <v>190</v>
      </c>
      <c r="C152" s="194"/>
      <c r="D152" s="6"/>
      <c r="E152" s="35" t="s">
        <v>21</v>
      </c>
      <c r="F152" s="35" t="s">
        <v>18</v>
      </c>
      <c r="G152" s="125">
        <v>38</v>
      </c>
      <c r="H152" s="125">
        <v>43</v>
      </c>
      <c r="I152" s="125">
        <v>48</v>
      </c>
      <c r="J152" s="126">
        <v>231</v>
      </c>
      <c r="K152" s="127">
        <v>226</v>
      </c>
      <c r="L152" s="58"/>
      <c r="M152" s="56"/>
    </row>
    <row r="153" spans="1:13" ht="15">
      <c r="A153" s="216"/>
      <c r="B153" s="7" t="s">
        <v>191</v>
      </c>
      <c r="C153" s="9"/>
      <c r="D153" s="6">
        <v>400</v>
      </c>
      <c r="E153" s="35" t="s">
        <v>21</v>
      </c>
      <c r="F153" s="35" t="s">
        <v>18</v>
      </c>
      <c r="G153" s="125">
        <v>2</v>
      </c>
      <c r="H153" s="125">
        <v>3</v>
      </c>
      <c r="I153" s="125">
        <v>2</v>
      </c>
      <c r="J153" s="126">
        <v>224</v>
      </c>
      <c r="K153" s="127">
        <v>223</v>
      </c>
      <c r="L153" s="58">
        <f>100*(J153*(G153+H153+I153)+J154*(G154+H154+I154)+J155*(G155+H155+I155))/(D153*1000)</f>
        <v>2.016</v>
      </c>
      <c r="M153" s="56"/>
    </row>
    <row r="154" spans="1:13" ht="15">
      <c r="A154" s="216"/>
      <c r="B154" s="7" t="s">
        <v>41</v>
      </c>
      <c r="C154" s="9"/>
      <c r="D154" s="6"/>
      <c r="E154" s="35" t="s">
        <v>24</v>
      </c>
      <c r="F154" s="35" t="s">
        <v>22</v>
      </c>
      <c r="G154" s="125">
        <v>1</v>
      </c>
      <c r="H154" s="125">
        <v>1</v>
      </c>
      <c r="I154" s="125">
        <v>3</v>
      </c>
      <c r="J154" s="126">
        <v>224</v>
      </c>
      <c r="K154" s="127">
        <v>223</v>
      </c>
      <c r="L154" s="58"/>
      <c r="M154" s="56"/>
    </row>
    <row r="155" spans="1:13" ht="15">
      <c r="A155" s="216"/>
      <c r="B155" s="6" t="s">
        <v>192</v>
      </c>
      <c r="C155" s="9"/>
      <c r="D155" s="6"/>
      <c r="E155" s="35" t="s">
        <v>24</v>
      </c>
      <c r="F155" s="35" t="s">
        <v>22</v>
      </c>
      <c r="G155" s="125">
        <v>9</v>
      </c>
      <c r="H155" s="125">
        <v>8</v>
      </c>
      <c r="I155" s="125">
        <v>7</v>
      </c>
      <c r="J155" s="126">
        <v>224</v>
      </c>
      <c r="K155" s="127">
        <v>223</v>
      </c>
      <c r="L155" s="58"/>
      <c r="M155" s="56"/>
    </row>
    <row r="156" spans="1:13" ht="15.75" customHeight="1">
      <c r="A156" s="163" t="s">
        <v>42</v>
      </c>
      <c r="B156" s="6" t="s">
        <v>193</v>
      </c>
      <c r="C156" s="9"/>
      <c r="D156" s="6">
        <v>400</v>
      </c>
      <c r="E156" s="35" t="s">
        <v>21</v>
      </c>
      <c r="F156" s="35" t="s">
        <v>24</v>
      </c>
      <c r="G156" s="125">
        <v>36</v>
      </c>
      <c r="H156" s="125">
        <v>51</v>
      </c>
      <c r="I156" s="125">
        <v>41</v>
      </c>
      <c r="J156" s="35">
        <v>231</v>
      </c>
      <c r="K156" s="131">
        <v>227</v>
      </c>
      <c r="L156" s="58">
        <f>100*(J156*(G156+H156+I156)+J157*(G157+H157+I157)+J158*(G158+H158+I158)+J159*(I159+H159+G159)+J160*(G160+H160+I160))/(D156*1000)</f>
        <v>25.23675</v>
      </c>
      <c r="M156" s="56"/>
    </row>
    <row r="157" spans="1:13" ht="15.75" customHeight="1">
      <c r="A157" s="163"/>
      <c r="B157" s="6" t="s">
        <v>36</v>
      </c>
      <c r="C157" s="181" t="s">
        <v>194</v>
      </c>
      <c r="D157" s="6"/>
      <c r="E157" s="35" t="s">
        <v>26</v>
      </c>
      <c r="F157" s="35" t="s">
        <v>24</v>
      </c>
      <c r="G157" s="125">
        <v>48</v>
      </c>
      <c r="H157" s="125">
        <v>44</v>
      </c>
      <c r="I157" s="125">
        <v>39</v>
      </c>
      <c r="J157" s="35">
        <v>231</v>
      </c>
      <c r="K157" s="131">
        <v>227</v>
      </c>
      <c r="L157" s="58"/>
      <c r="M157" s="56"/>
    </row>
    <row r="158" spans="1:13" ht="15">
      <c r="A158" s="163"/>
      <c r="B158" s="6" t="s">
        <v>195</v>
      </c>
      <c r="C158" s="181"/>
      <c r="D158" s="6"/>
      <c r="E158" s="35" t="s">
        <v>47</v>
      </c>
      <c r="F158" s="35" t="s">
        <v>24</v>
      </c>
      <c r="G158" s="125">
        <v>32</v>
      </c>
      <c r="H158" s="125">
        <v>33</v>
      </c>
      <c r="I158" s="125">
        <v>16</v>
      </c>
      <c r="J158" s="35">
        <v>231</v>
      </c>
      <c r="K158" s="131">
        <v>227</v>
      </c>
      <c r="L158" s="58"/>
      <c r="M158" s="56"/>
    </row>
    <row r="159" spans="1:13" ht="15">
      <c r="A159" s="163"/>
      <c r="B159" s="6" t="s">
        <v>196</v>
      </c>
      <c r="C159" s="181"/>
      <c r="D159" s="6"/>
      <c r="E159" s="35" t="s">
        <v>24</v>
      </c>
      <c r="F159" s="35" t="s">
        <v>22</v>
      </c>
      <c r="G159" s="125">
        <v>12</v>
      </c>
      <c r="H159" s="125">
        <v>0</v>
      </c>
      <c r="I159" s="125">
        <v>2</v>
      </c>
      <c r="J159" s="35">
        <v>231</v>
      </c>
      <c r="K159" s="131">
        <v>227</v>
      </c>
      <c r="L159" s="58"/>
      <c r="M159" s="56"/>
    </row>
    <row r="160" spans="1:13" ht="15">
      <c r="A160" s="163"/>
      <c r="B160" s="6" t="s">
        <v>197</v>
      </c>
      <c r="C160" s="181"/>
      <c r="D160" s="6"/>
      <c r="E160" s="35" t="s">
        <v>21</v>
      </c>
      <c r="F160" s="35" t="s">
        <v>21</v>
      </c>
      <c r="G160" s="125">
        <v>21</v>
      </c>
      <c r="H160" s="125">
        <v>34</v>
      </c>
      <c r="I160" s="125">
        <v>28</v>
      </c>
      <c r="J160" s="35">
        <v>231</v>
      </c>
      <c r="K160" s="131">
        <v>227</v>
      </c>
      <c r="L160" s="58"/>
      <c r="M160" s="56"/>
    </row>
    <row r="161" spans="1:13" ht="15.75" customHeight="1">
      <c r="A161" s="163" t="s">
        <v>15</v>
      </c>
      <c r="B161" s="6" t="s">
        <v>198</v>
      </c>
      <c r="C161" s="194" t="s">
        <v>199</v>
      </c>
      <c r="D161" s="6">
        <v>400</v>
      </c>
      <c r="E161" s="35" t="s">
        <v>21</v>
      </c>
      <c r="F161" s="35" t="s">
        <v>18</v>
      </c>
      <c r="G161" s="125">
        <v>37</v>
      </c>
      <c r="H161" s="125">
        <v>29</v>
      </c>
      <c r="I161" s="125">
        <v>17</v>
      </c>
      <c r="J161" s="35">
        <v>227</v>
      </c>
      <c r="K161" s="131">
        <v>223</v>
      </c>
      <c r="L161" s="58">
        <f>100*(J161*(G161+H161+I161)+J162*(G162+H162+I162)+J163*(G163+H163+I163)+J164*(I164+H164+G164))/(D161*1000)</f>
        <v>13.10925</v>
      </c>
      <c r="M161" s="56"/>
    </row>
    <row r="162" spans="1:13" ht="15">
      <c r="A162" s="163"/>
      <c r="B162" s="6" t="s">
        <v>145</v>
      </c>
      <c r="C162" s="194"/>
      <c r="D162" s="6"/>
      <c r="E162" s="35" t="s">
        <v>18</v>
      </c>
      <c r="F162" s="35" t="s">
        <v>19</v>
      </c>
      <c r="G162" s="125">
        <v>2</v>
      </c>
      <c r="H162" s="125">
        <v>2</v>
      </c>
      <c r="I162" s="125">
        <v>0</v>
      </c>
      <c r="J162" s="35">
        <v>227</v>
      </c>
      <c r="K162" s="131">
        <v>223</v>
      </c>
      <c r="L162" s="58"/>
      <c r="M162" s="56"/>
    </row>
    <row r="163" spans="1:13" ht="15">
      <c r="A163" s="163"/>
      <c r="B163" s="6" t="s">
        <v>200</v>
      </c>
      <c r="C163" s="194"/>
      <c r="D163" s="6"/>
      <c r="E163" s="35" t="s">
        <v>21</v>
      </c>
      <c r="F163" s="35" t="s">
        <v>21</v>
      </c>
      <c r="G163" s="125">
        <v>22</v>
      </c>
      <c r="H163" s="125">
        <v>30</v>
      </c>
      <c r="I163" s="125">
        <v>35</v>
      </c>
      <c r="J163" s="35">
        <v>227</v>
      </c>
      <c r="K163" s="131">
        <v>223</v>
      </c>
      <c r="L163" s="58"/>
      <c r="M163" s="56"/>
    </row>
    <row r="164" spans="1:13" ht="15">
      <c r="A164" s="163"/>
      <c r="B164" s="6" t="s">
        <v>201</v>
      </c>
      <c r="C164" s="9"/>
      <c r="D164" s="6"/>
      <c r="E164" s="35" t="s">
        <v>21</v>
      </c>
      <c r="F164" s="35" t="s">
        <v>18</v>
      </c>
      <c r="G164" s="125">
        <v>14</v>
      </c>
      <c r="H164" s="125">
        <v>24</v>
      </c>
      <c r="I164" s="125">
        <v>19</v>
      </c>
      <c r="J164" s="35">
        <v>227</v>
      </c>
      <c r="K164" s="131">
        <v>223</v>
      </c>
      <c r="L164" s="58"/>
      <c r="M164" s="56"/>
    </row>
    <row r="165" spans="1:13" ht="39">
      <c r="A165" s="163"/>
      <c r="B165" s="9" t="s">
        <v>202</v>
      </c>
      <c r="C165" s="9"/>
      <c r="D165" s="6">
        <v>160</v>
      </c>
      <c r="E165" s="35" t="s">
        <v>22</v>
      </c>
      <c r="F165" s="35" t="s">
        <v>80</v>
      </c>
      <c r="G165" s="125">
        <v>4</v>
      </c>
      <c r="H165" s="125">
        <v>13</v>
      </c>
      <c r="I165" s="125">
        <v>7</v>
      </c>
      <c r="J165" s="35">
        <v>230</v>
      </c>
      <c r="K165" s="131">
        <v>229</v>
      </c>
      <c r="L165" s="58">
        <f>100*(J165*(G165+H165+I165)+J166*(G166+H166+I166)+J167*(G167+H167+I167))/(D165*1000)</f>
        <v>11.5</v>
      </c>
      <c r="M165" s="56"/>
    </row>
    <row r="166" spans="1:13" ht="15.75" customHeight="1">
      <c r="A166" s="163"/>
      <c r="B166" s="6" t="s">
        <v>40</v>
      </c>
      <c r="C166" s="181" t="s">
        <v>203</v>
      </c>
      <c r="D166" s="6"/>
      <c r="E166" s="35" t="s">
        <v>24</v>
      </c>
      <c r="F166" s="35" t="s">
        <v>22</v>
      </c>
      <c r="G166" s="125">
        <v>10</v>
      </c>
      <c r="H166" s="125">
        <v>23</v>
      </c>
      <c r="I166" s="125">
        <v>2</v>
      </c>
      <c r="J166" s="35">
        <v>230</v>
      </c>
      <c r="K166" s="131">
        <v>229</v>
      </c>
      <c r="L166" s="58"/>
      <c r="M166" s="56"/>
    </row>
    <row r="167" spans="1:13" ht="15">
      <c r="A167" s="163"/>
      <c r="B167" s="6" t="s">
        <v>145</v>
      </c>
      <c r="C167" s="181"/>
      <c r="D167" s="6"/>
      <c r="E167" s="35" t="s">
        <v>18</v>
      </c>
      <c r="F167" s="35" t="s">
        <v>19</v>
      </c>
      <c r="G167" s="125">
        <v>0</v>
      </c>
      <c r="H167" s="125">
        <v>21</v>
      </c>
      <c r="I167" s="125">
        <v>0</v>
      </c>
      <c r="J167" s="35">
        <v>230</v>
      </c>
      <c r="K167" s="131">
        <v>229</v>
      </c>
      <c r="L167" s="58"/>
      <c r="M167" s="56"/>
    </row>
    <row r="168" spans="1:13" ht="26.25" customHeight="1">
      <c r="A168" s="214" t="s">
        <v>42</v>
      </c>
      <c r="B168" s="9" t="s">
        <v>204</v>
      </c>
      <c r="C168" s="10"/>
      <c r="D168" s="6">
        <v>160</v>
      </c>
      <c r="E168" s="35" t="s">
        <v>24</v>
      </c>
      <c r="F168" s="35" t="s">
        <v>22</v>
      </c>
      <c r="G168" s="125">
        <v>10</v>
      </c>
      <c r="H168" s="125">
        <v>5</v>
      </c>
      <c r="I168" s="125">
        <v>7</v>
      </c>
      <c r="J168" s="35">
        <v>231</v>
      </c>
      <c r="K168" s="131">
        <v>227</v>
      </c>
      <c r="L168" s="58">
        <f>100*(J168*(G168+H168+I168)+J169*(G169+H169+I169)+J170*(G170+H170+I170))/(D168*1000)</f>
        <v>5.775</v>
      </c>
      <c r="M168" s="56"/>
    </row>
    <row r="169" spans="1:13" ht="15.75">
      <c r="A169" s="214"/>
      <c r="B169" s="6" t="s">
        <v>205</v>
      </c>
      <c r="C169" s="10"/>
      <c r="D169" s="6"/>
      <c r="E169" s="35" t="s">
        <v>24</v>
      </c>
      <c r="F169" s="35" t="s">
        <v>22</v>
      </c>
      <c r="G169" s="125">
        <v>0</v>
      </c>
      <c r="H169" s="125">
        <v>3</v>
      </c>
      <c r="I169" s="125">
        <v>1</v>
      </c>
      <c r="J169" s="35">
        <v>231</v>
      </c>
      <c r="K169" s="131">
        <v>227</v>
      </c>
      <c r="L169" s="58"/>
      <c r="M169" s="56"/>
    </row>
    <row r="170" spans="1:13" ht="15.75">
      <c r="A170" s="214"/>
      <c r="B170" s="6" t="s">
        <v>206</v>
      </c>
      <c r="C170" s="10"/>
      <c r="D170" s="6"/>
      <c r="E170" s="35" t="s">
        <v>22</v>
      </c>
      <c r="F170" s="35" t="s">
        <v>19</v>
      </c>
      <c r="G170" s="125">
        <v>4</v>
      </c>
      <c r="H170" s="125">
        <v>8</v>
      </c>
      <c r="I170" s="125">
        <v>2</v>
      </c>
      <c r="J170" s="35">
        <v>231</v>
      </c>
      <c r="K170" s="131">
        <v>227</v>
      </c>
      <c r="L170" s="58"/>
      <c r="M170" s="56"/>
    </row>
    <row r="171" spans="1:13" s="77" customFormat="1" ht="25.5" customHeight="1">
      <c r="A171" s="214"/>
      <c r="B171" s="16" t="s">
        <v>207</v>
      </c>
      <c r="C171" s="16"/>
      <c r="D171" s="17">
        <v>400</v>
      </c>
      <c r="E171" s="35" t="s">
        <v>82</v>
      </c>
      <c r="F171" s="35" t="s">
        <v>47</v>
      </c>
      <c r="G171" s="132">
        <v>20</v>
      </c>
      <c r="H171" s="132">
        <v>19</v>
      </c>
      <c r="I171" s="132">
        <v>22</v>
      </c>
      <c r="J171" s="35">
        <v>233</v>
      </c>
      <c r="K171" s="131">
        <v>230</v>
      </c>
      <c r="L171" s="76">
        <f>100*(J171*(G171+H171+I171))/(D171*1000)</f>
        <v>3.55325</v>
      </c>
      <c r="M171" s="133"/>
    </row>
    <row r="172" spans="1:13" s="77" customFormat="1" ht="32.25" customHeight="1">
      <c r="A172" s="163" t="s">
        <v>42</v>
      </c>
      <c r="B172" s="16" t="s">
        <v>208</v>
      </c>
      <c r="C172" s="194" t="s">
        <v>209</v>
      </c>
      <c r="D172" s="17">
        <v>400</v>
      </c>
      <c r="E172" s="35" t="s">
        <v>21</v>
      </c>
      <c r="F172" s="35" t="s">
        <v>18</v>
      </c>
      <c r="G172" s="132">
        <v>45</v>
      </c>
      <c r="H172" s="132">
        <v>64</v>
      </c>
      <c r="I172" s="132">
        <v>66</v>
      </c>
      <c r="J172" s="35">
        <v>227</v>
      </c>
      <c r="K172" s="131">
        <v>226</v>
      </c>
      <c r="L172" s="76">
        <f>100*(J172*(G172+H172+I172)+J173*(G173+H173+I173)+J174*(G174+H174+I174)+J175*(I175+H175+G175)+J176*(G176+H176+I176))/(D172*1000)</f>
        <v>29.45325</v>
      </c>
      <c r="M172" s="133"/>
    </row>
    <row r="173" spans="1:13" ht="15">
      <c r="A173" s="163"/>
      <c r="B173" s="6" t="s">
        <v>36</v>
      </c>
      <c r="C173" s="194"/>
      <c r="D173" s="6"/>
      <c r="E173" s="35" t="s">
        <v>21</v>
      </c>
      <c r="F173" s="35" t="s">
        <v>18</v>
      </c>
      <c r="G173" s="125">
        <v>55</v>
      </c>
      <c r="H173" s="125">
        <v>52</v>
      </c>
      <c r="I173" s="125">
        <v>27</v>
      </c>
      <c r="J173" s="35">
        <v>227</v>
      </c>
      <c r="K173" s="131">
        <v>226</v>
      </c>
      <c r="L173" s="58"/>
      <c r="M173" s="56"/>
    </row>
    <row r="174" spans="1:13" ht="15">
      <c r="A174" s="163"/>
      <c r="B174" s="6" t="s">
        <v>37</v>
      </c>
      <c r="C174" s="194"/>
      <c r="D174" s="6"/>
      <c r="E174" s="35" t="s">
        <v>47</v>
      </c>
      <c r="F174" s="35" t="s">
        <v>24</v>
      </c>
      <c r="G174" s="125">
        <v>47</v>
      </c>
      <c r="H174" s="125">
        <v>61</v>
      </c>
      <c r="I174" s="125">
        <v>36</v>
      </c>
      <c r="J174" s="35">
        <v>227</v>
      </c>
      <c r="K174" s="131">
        <v>226</v>
      </c>
      <c r="L174" s="58"/>
      <c r="M174" s="56"/>
    </row>
    <row r="175" spans="1:13" ht="15">
      <c r="A175" s="163"/>
      <c r="B175" s="6" t="s">
        <v>210</v>
      </c>
      <c r="C175" s="194"/>
      <c r="D175" s="6"/>
      <c r="E175" s="35" t="s">
        <v>24</v>
      </c>
      <c r="F175" s="35" t="s">
        <v>22</v>
      </c>
      <c r="G175" s="125">
        <v>16</v>
      </c>
      <c r="H175" s="125">
        <v>27</v>
      </c>
      <c r="I175" s="125">
        <v>20</v>
      </c>
      <c r="J175" s="35">
        <v>227</v>
      </c>
      <c r="K175" s="131">
        <v>226</v>
      </c>
      <c r="L175" s="58"/>
      <c r="M175" s="56"/>
    </row>
    <row r="176" spans="1:13" ht="15">
      <c r="A176" s="163"/>
      <c r="B176" s="6" t="s">
        <v>52</v>
      </c>
      <c r="C176" s="194"/>
      <c r="D176" s="6"/>
      <c r="E176" s="35" t="s">
        <v>165</v>
      </c>
      <c r="F176" s="35" t="s">
        <v>165</v>
      </c>
      <c r="G176" s="125">
        <v>0</v>
      </c>
      <c r="H176" s="125">
        <v>3</v>
      </c>
      <c r="I176" s="125">
        <v>0</v>
      </c>
      <c r="J176" s="35">
        <v>227</v>
      </c>
      <c r="K176" s="131">
        <v>226</v>
      </c>
      <c r="L176" s="58"/>
      <c r="M176" s="56"/>
    </row>
    <row r="177" spans="1:13" ht="32.25" customHeight="1">
      <c r="A177" s="78"/>
      <c r="B177" s="9" t="s">
        <v>211</v>
      </c>
      <c r="C177" s="18" t="s">
        <v>212</v>
      </c>
      <c r="D177" s="6">
        <v>250</v>
      </c>
      <c r="E177" s="35" t="s">
        <v>47</v>
      </c>
      <c r="F177" s="35" t="s">
        <v>24</v>
      </c>
      <c r="G177" s="125">
        <v>6</v>
      </c>
      <c r="H177" s="125">
        <v>0</v>
      </c>
      <c r="I177" s="125">
        <v>1</v>
      </c>
      <c r="J177" s="35">
        <v>230</v>
      </c>
      <c r="K177" s="131">
        <v>230</v>
      </c>
      <c r="L177" s="58">
        <f>100*(J177*(G177+H177+I177))/(D177*1000)</f>
        <v>0.644</v>
      </c>
      <c r="M177" s="56"/>
    </row>
    <row r="178" spans="1:13" ht="33.75" customHeight="1">
      <c r="A178" s="78"/>
      <c r="B178" s="9" t="s">
        <v>213</v>
      </c>
      <c r="C178" s="184" t="s">
        <v>214</v>
      </c>
      <c r="D178" s="6">
        <v>400</v>
      </c>
      <c r="E178" s="35" t="s">
        <v>47</v>
      </c>
      <c r="F178" s="35" t="s">
        <v>24</v>
      </c>
      <c r="G178" s="125">
        <v>37</v>
      </c>
      <c r="H178" s="125">
        <v>19</v>
      </c>
      <c r="I178" s="125">
        <v>18</v>
      </c>
      <c r="J178" s="35">
        <v>233</v>
      </c>
      <c r="K178" s="131">
        <v>230</v>
      </c>
      <c r="L178" s="58">
        <f>100*(J178*(G178+H178+I178)+J179*(G179+H179+I179))/(D178*1000)</f>
        <v>9.02875</v>
      </c>
      <c r="M178" s="56"/>
    </row>
    <row r="179" spans="1:13" ht="27" customHeight="1">
      <c r="A179" s="78"/>
      <c r="B179" s="6" t="s">
        <v>36</v>
      </c>
      <c r="C179" s="184"/>
      <c r="D179" s="6"/>
      <c r="E179" s="35" t="s">
        <v>47</v>
      </c>
      <c r="F179" s="35" t="s">
        <v>24</v>
      </c>
      <c r="G179" s="125">
        <v>30</v>
      </c>
      <c r="H179" s="125">
        <v>28</v>
      </c>
      <c r="I179" s="125">
        <v>23</v>
      </c>
      <c r="J179" s="35">
        <v>233</v>
      </c>
      <c r="K179" s="131">
        <v>230</v>
      </c>
      <c r="L179" s="58"/>
      <c r="M179" s="56"/>
    </row>
    <row r="180" spans="1:13" ht="36" customHeight="1">
      <c r="A180" s="215" t="s">
        <v>15</v>
      </c>
      <c r="B180" s="9" t="s">
        <v>215</v>
      </c>
      <c r="C180" s="9"/>
      <c r="D180" s="6">
        <v>160</v>
      </c>
      <c r="E180" s="35" t="s">
        <v>21</v>
      </c>
      <c r="F180" s="35" t="s">
        <v>21</v>
      </c>
      <c r="G180" s="125">
        <v>136</v>
      </c>
      <c r="H180" s="125">
        <v>42</v>
      </c>
      <c r="I180" s="125">
        <v>58</v>
      </c>
      <c r="J180" s="35">
        <v>231</v>
      </c>
      <c r="K180" s="131">
        <v>229</v>
      </c>
      <c r="L180" s="58">
        <f>100*(J180*(G180+H180+I180)+J181*(G181+H181+I181))/(D180*1000)</f>
        <v>44.900625</v>
      </c>
      <c r="M180" s="56"/>
    </row>
    <row r="181" spans="1:13" ht="31.5">
      <c r="A181" s="215"/>
      <c r="B181" s="6" t="s">
        <v>216</v>
      </c>
      <c r="C181" s="13" t="s">
        <v>217</v>
      </c>
      <c r="D181" s="6"/>
      <c r="E181" s="35" t="s">
        <v>21</v>
      </c>
      <c r="F181" s="35" t="s">
        <v>21</v>
      </c>
      <c r="G181" s="125">
        <v>40</v>
      </c>
      <c r="H181" s="125">
        <v>22</v>
      </c>
      <c r="I181" s="125">
        <v>13</v>
      </c>
      <c r="J181" s="35">
        <v>231</v>
      </c>
      <c r="K181" s="131">
        <v>229</v>
      </c>
      <c r="L181" s="58"/>
      <c r="M181" s="56"/>
    </row>
    <row r="182" spans="1:13" s="77" customFormat="1" ht="58.5" customHeight="1">
      <c r="A182" s="215"/>
      <c r="B182" s="16" t="s">
        <v>218</v>
      </c>
      <c r="C182" s="10" t="s">
        <v>219</v>
      </c>
      <c r="D182" s="17">
        <v>160</v>
      </c>
      <c r="E182" s="35" t="s">
        <v>22</v>
      </c>
      <c r="F182" s="35" t="s">
        <v>22</v>
      </c>
      <c r="G182" s="132">
        <v>10</v>
      </c>
      <c r="H182" s="132">
        <v>18</v>
      </c>
      <c r="I182" s="132">
        <v>11</v>
      </c>
      <c r="J182" s="35">
        <v>230</v>
      </c>
      <c r="K182" s="131">
        <v>227</v>
      </c>
      <c r="L182" s="76">
        <f>100*(J182*(G182+H182+I182))/(D182*1000)</f>
        <v>5.60625</v>
      </c>
      <c r="M182" s="133"/>
    </row>
    <row r="183" spans="1:13" s="19" customFormat="1" ht="48.75" customHeight="1">
      <c r="A183" s="215"/>
      <c r="B183" s="16" t="s">
        <v>220</v>
      </c>
      <c r="C183" s="10" t="s">
        <v>221</v>
      </c>
      <c r="D183" s="17">
        <v>160</v>
      </c>
      <c r="E183" s="35" t="s">
        <v>24</v>
      </c>
      <c r="F183" s="35" t="s">
        <v>24</v>
      </c>
      <c r="G183" s="132">
        <v>0</v>
      </c>
      <c r="H183" s="132">
        <v>0</v>
      </c>
      <c r="I183" s="132">
        <v>1</v>
      </c>
      <c r="J183" s="35">
        <v>232</v>
      </c>
      <c r="K183" s="131">
        <v>230</v>
      </c>
      <c r="L183" s="59">
        <f>100*(J183*(G183+H183+I183))/(D183*1000)</f>
        <v>0.145</v>
      </c>
      <c r="M183" s="57"/>
    </row>
    <row r="184" spans="1:13" s="77" customFormat="1" ht="52.5" customHeight="1">
      <c r="A184" s="79" t="s">
        <v>42</v>
      </c>
      <c r="B184" s="16" t="s">
        <v>222</v>
      </c>
      <c r="C184" s="10" t="s">
        <v>223</v>
      </c>
      <c r="D184" s="17">
        <v>40</v>
      </c>
      <c r="E184" s="35" t="s">
        <v>19</v>
      </c>
      <c r="F184" s="35" t="s">
        <v>19</v>
      </c>
      <c r="G184" s="132">
        <v>2</v>
      </c>
      <c r="H184" s="132">
        <v>0</v>
      </c>
      <c r="I184" s="132">
        <v>0</v>
      </c>
      <c r="J184" s="35">
        <v>231</v>
      </c>
      <c r="K184" s="131">
        <v>227</v>
      </c>
      <c r="L184" s="76">
        <f>100*(J184*(G184+H184+I184))/(D184*1000)</f>
        <v>1.155</v>
      </c>
      <c r="M184" s="133"/>
    </row>
    <row r="185" spans="1:13" ht="30" customHeight="1">
      <c r="A185" s="170" t="s">
        <v>42</v>
      </c>
      <c r="B185" s="80" t="s">
        <v>224</v>
      </c>
      <c r="C185" s="10" t="s">
        <v>225</v>
      </c>
      <c r="D185" s="6">
        <v>250</v>
      </c>
      <c r="E185" s="35" t="s">
        <v>47</v>
      </c>
      <c r="F185" s="35" t="s">
        <v>47</v>
      </c>
      <c r="G185" s="125">
        <v>56</v>
      </c>
      <c r="H185" s="125">
        <v>48</v>
      </c>
      <c r="I185" s="125">
        <v>51</v>
      </c>
      <c r="J185" s="35">
        <v>227</v>
      </c>
      <c r="K185" s="131">
        <v>223</v>
      </c>
      <c r="L185" s="58">
        <f>100*(J185*(G185+H185+I185)+J186*(G186+H186+I186))/(D185*1000)</f>
        <v>28.2388</v>
      </c>
      <c r="M185" s="56"/>
    </row>
    <row r="186" spans="1:13" ht="15.75">
      <c r="A186" s="170"/>
      <c r="B186" s="6" t="s">
        <v>226</v>
      </c>
      <c r="C186" s="10"/>
      <c r="D186" s="6"/>
      <c r="E186" s="35" t="s">
        <v>30</v>
      </c>
      <c r="F186" s="35" t="s">
        <v>30</v>
      </c>
      <c r="G186" s="125">
        <v>13</v>
      </c>
      <c r="H186" s="125">
        <v>75</v>
      </c>
      <c r="I186" s="125">
        <v>68</v>
      </c>
      <c r="J186" s="35">
        <v>227</v>
      </c>
      <c r="K186" s="131">
        <v>223</v>
      </c>
      <c r="L186" s="58"/>
      <c r="M186" s="56"/>
    </row>
    <row r="187" spans="1:13" ht="15">
      <c r="A187" s="170"/>
      <c r="B187" s="6" t="s">
        <v>227</v>
      </c>
      <c r="C187" s="9"/>
      <c r="D187" s="6">
        <v>400</v>
      </c>
      <c r="E187" s="35" t="s">
        <v>26</v>
      </c>
      <c r="F187" s="35" t="s">
        <v>21</v>
      </c>
      <c r="G187" s="125">
        <v>23</v>
      </c>
      <c r="H187" s="125">
        <v>7</v>
      </c>
      <c r="I187" s="125">
        <v>13</v>
      </c>
      <c r="J187" s="35">
        <v>233</v>
      </c>
      <c r="K187" s="131">
        <v>233</v>
      </c>
      <c r="L187" s="58">
        <f>100*(J187*(G187+H187+I187)+J188*(G188+H188+I188)+J189*(G189+H189+I189)+J190*(I190+H190+G190))/(D187*1000)</f>
        <v>3.43675</v>
      </c>
      <c r="M187" s="56"/>
    </row>
    <row r="188" spans="1:13" ht="15">
      <c r="A188" s="170"/>
      <c r="B188" s="6" t="s">
        <v>228</v>
      </c>
      <c r="C188" s="9"/>
      <c r="D188" s="6"/>
      <c r="E188" s="35" t="s">
        <v>18</v>
      </c>
      <c r="F188" s="35" t="s">
        <v>19</v>
      </c>
      <c r="G188" s="125">
        <v>5</v>
      </c>
      <c r="H188" s="125">
        <v>7</v>
      </c>
      <c r="I188" s="125">
        <v>1</v>
      </c>
      <c r="J188" s="35">
        <v>233</v>
      </c>
      <c r="K188" s="131">
        <v>233</v>
      </c>
      <c r="L188" s="58"/>
      <c r="M188" s="56"/>
    </row>
    <row r="189" spans="1:13" ht="15">
      <c r="A189" s="170"/>
      <c r="B189" s="6" t="s">
        <v>145</v>
      </c>
      <c r="C189" s="9"/>
      <c r="D189" s="6"/>
      <c r="E189" s="35" t="s">
        <v>229</v>
      </c>
      <c r="F189" s="35" t="s">
        <v>230</v>
      </c>
      <c r="G189" s="125">
        <v>1</v>
      </c>
      <c r="H189" s="125"/>
      <c r="I189" s="125"/>
      <c r="J189" s="35">
        <v>233</v>
      </c>
      <c r="K189" s="131">
        <v>233</v>
      </c>
      <c r="L189" s="58"/>
      <c r="M189" s="56"/>
    </row>
    <row r="190" spans="1:13" ht="15">
      <c r="A190" s="170"/>
      <c r="B190" s="6" t="s">
        <v>231</v>
      </c>
      <c r="C190" s="9"/>
      <c r="D190" s="6"/>
      <c r="E190" s="35" t="s">
        <v>47</v>
      </c>
      <c r="F190" s="35" t="s">
        <v>24</v>
      </c>
      <c r="G190" s="125">
        <v>1</v>
      </c>
      <c r="H190" s="125">
        <v>0</v>
      </c>
      <c r="I190" s="125">
        <v>1</v>
      </c>
      <c r="J190" s="35">
        <v>233</v>
      </c>
      <c r="K190" s="131">
        <v>233</v>
      </c>
      <c r="L190" s="58"/>
      <c r="M190" s="56"/>
    </row>
    <row r="191" spans="1:13" ht="15.75" customHeight="1">
      <c r="A191" s="167" t="s">
        <v>232</v>
      </c>
      <c r="B191" s="6" t="s">
        <v>233</v>
      </c>
      <c r="C191" s="184" t="s">
        <v>234</v>
      </c>
      <c r="D191" s="6">
        <v>400</v>
      </c>
      <c r="E191" s="35" t="s">
        <v>21</v>
      </c>
      <c r="F191" s="35" t="s">
        <v>22</v>
      </c>
      <c r="G191" s="125">
        <v>46</v>
      </c>
      <c r="H191" s="125">
        <v>6</v>
      </c>
      <c r="I191" s="125">
        <v>17</v>
      </c>
      <c r="J191" s="35">
        <v>228</v>
      </c>
      <c r="K191" s="131">
        <v>221</v>
      </c>
      <c r="L191" s="58">
        <f>100*(J191*(G191+H191+I191)+J192*(G192+H192+I192)+J193*(G193+H193+I193)+J194*(I194+H194+G194)+J195*(G195+H195+I195)+J196*(G196+H196+I196))/(D191*1000)</f>
        <v>30.21</v>
      </c>
      <c r="M191" s="56"/>
    </row>
    <row r="192" spans="1:13" ht="15">
      <c r="A192" s="167"/>
      <c r="B192" s="6" t="s">
        <v>235</v>
      </c>
      <c r="C192" s="184"/>
      <c r="D192" s="6"/>
      <c r="E192" s="35" t="s">
        <v>18</v>
      </c>
      <c r="F192" s="35" t="s">
        <v>19</v>
      </c>
      <c r="G192" s="125">
        <v>33</v>
      </c>
      <c r="H192" s="125">
        <v>27</v>
      </c>
      <c r="I192" s="125">
        <v>50</v>
      </c>
      <c r="J192" s="35">
        <v>228</v>
      </c>
      <c r="K192" s="131">
        <v>221</v>
      </c>
      <c r="L192" s="58"/>
      <c r="M192" s="56"/>
    </row>
    <row r="193" spans="1:13" ht="15">
      <c r="A193" s="167"/>
      <c r="B193" s="6" t="s">
        <v>236</v>
      </c>
      <c r="C193" s="184"/>
      <c r="D193" s="6"/>
      <c r="E193" s="35" t="s">
        <v>24</v>
      </c>
      <c r="F193" s="35" t="s">
        <v>22</v>
      </c>
      <c r="G193" s="125">
        <v>14</v>
      </c>
      <c r="H193" s="125">
        <v>19</v>
      </c>
      <c r="I193" s="125">
        <v>24</v>
      </c>
      <c r="J193" s="35">
        <v>228</v>
      </c>
      <c r="K193" s="131">
        <v>221</v>
      </c>
      <c r="L193" s="58"/>
      <c r="M193" s="56"/>
    </row>
    <row r="194" spans="1:13" ht="15">
      <c r="A194" s="167"/>
      <c r="B194" s="6" t="s">
        <v>237</v>
      </c>
      <c r="C194" s="184"/>
      <c r="D194" s="6"/>
      <c r="E194" s="35" t="s">
        <v>18</v>
      </c>
      <c r="F194" s="35" t="s">
        <v>19</v>
      </c>
      <c r="G194" s="125">
        <v>8</v>
      </c>
      <c r="H194" s="125">
        <v>14</v>
      </c>
      <c r="I194" s="125">
        <v>3</v>
      </c>
      <c r="J194" s="35">
        <v>228</v>
      </c>
      <c r="K194" s="131">
        <v>221</v>
      </c>
      <c r="L194" s="58"/>
      <c r="M194" s="56"/>
    </row>
    <row r="195" spans="1:13" ht="15">
      <c r="A195" s="167"/>
      <c r="B195" s="6" t="s">
        <v>238</v>
      </c>
      <c r="C195" s="184"/>
      <c r="D195" s="6"/>
      <c r="E195" s="35" t="s">
        <v>47</v>
      </c>
      <c r="F195" s="35" t="s">
        <v>47</v>
      </c>
      <c r="G195" s="125">
        <v>23</v>
      </c>
      <c r="H195" s="125">
        <v>25</v>
      </c>
      <c r="I195" s="125">
        <v>25</v>
      </c>
      <c r="J195" s="35">
        <v>228</v>
      </c>
      <c r="K195" s="131">
        <v>221</v>
      </c>
      <c r="L195" s="58"/>
      <c r="M195" s="56"/>
    </row>
    <row r="196" spans="1:13" ht="15">
      <c r="A196" s="167"/>
      <c r="B196" s="6" t="s">
        <v>239</v>
      </c>
      <c r="C196" s="184"/>
      <c r="D196" s="6"/>
      <c r="E196" s="35" t="s">
        <v>47</v>
      </c>
      <c r="F196" s="35" t="s">
        <v>47</v>
      </c>
      <c r="G196" s="125">
        <v>73</v>
      </c>
      <c r="H196" s="125">
        <v>65</v>
      </c>
      <c r="I196" s="125">
        <v>58</v>
      </c>
      <c r="J196" s="35">
        <v>228</v>
      </c>
      <c r="K196" s="131">
        <v>221</v>
      </c>
      <c r="L196" s="58"/>
      <c r="M196" s="56"/>
    </row>
    <row r="197" spans="1:13" ht="15">
      <c r="A197" s="167"/>
      <c r="B197" s="6" t="s">
        <v>240</v>
      </c>
      <c r="C197" s="9"/>
      <c r="D197" s="6">
        <v>630</v>
      </c>
      <c r="E197" s="35" t="s">
        <v>26</v>
      </c>
      <c r="F197" s="35" t="s">
        <v>24</v>
      </c>
      <c r="G197" s="125">
        <v>44</v>
      </c>
      <c r="H197" s="125">
        <v>35</v>
      </c>
      <c r="I197" s="125">
        <v>22</v>
      </c>
      <c r="J197" s="35">
        <v>230</v>
      </c>
      <c r="K197" s="131">
        <v>224</v>
      </c>
      <c r="L197" s="58">
        <f>100*(J197*(G197+H197+I197)+J198*(G198+H198+I198)+J199*(G199+H199+I199)+J200*(I200+H200+G200)+J201*(G201+H201+I201)+J202*(G202+H202+I202)+J203*(I203+H203+G203)+J204*(G204+H204+I204))/(D197*1000)</f>
        <v>25.993650793650794</v>
      </c>
      <c r="M197" s="56"/>
    </row>
    <row r="198" spans="1:13" ht="15.75" customHeight="1">
      <c r="A198" s="167"/>
      <c r="B198" s="6" t="s">
        <v>241</v>
      </c>
      <c r="C198" s="184" t="s">
        <v>242</v>
      </c>
      <c r="D198" s="6"/>
      <c r="E198" s="35" t="s">
        <v>47</v>
      </c>
      <c r="F198" s="35" t="s">
        <v>47</v>
      </c>
      <c r="G198" s="125">
        <v>0</v>
      </c>
      <c r="H198" s="125">
        <v>9</v>
      </c>
      <c r="I198" s="125">
        <v>7</v>
      </c>
      <c r="J198" s="35">
        <v>230</v>
      </c>
      <c r="K198" s="131">
        <v>224</v>
      </c>
      <c r="L198" s="58"/>
      <c r="M198" s="56"/>
    </row>
    <row r="199" spans="1:13" ht="15">
      <c r="A199" s="167"/>
      <c r="B199" s="6" t="s">
        <v>243</v>
      </c>
      <c r="C199" s="184"/>
      <c r="D199" s="6"/>
      <c r="E199" s="35" t="s">
        <v>24</v>
      </c>
      <c r="F199" s="35" t="s">
        <v>22</v>
      </c>
      <c r="G199" s="125">
        <v>28</v>
      </c>
      <c r="H199" s="125">
        <v>54</v>
      </c>
      <c r="I199" s="125">
        <v>39</v>
      </c>
      <c r="J199" s="35">
        <v>230</v>
      </c>
      <c r="K199" s="131">
        <v>224</v>
      </c>
      <c r="L199" s="58"/>
      <c r="M199" s="56"/>
    </row>
    <row r="200" spans="1:13" ht="15.75" customHeight="1">
      <c r="A200" s="167"/>
      <c r="B200" s="6" t="s">
        <v>244</v>
      </c>
      <c r="C200" s="184"/>
      <c r="D200" s="6"/>
      <c r="E200" s="35" t="s">
        <v>30</v>
      </c>
      <c r="F200" s="35" t="s">
        <v>30</v>
      </c>
      <c r="G200" s="125">
        <v>40</v>
      </c>
      <c r="H200" s="125">
        <v>68</v>
      </c>
      <c r="I200" s="125">
        <v>66</v>
      </c>
      <c r="J200" s="35">
        <v>230</v>
      </c>
      <c r="K200" s="131">
        <v>224</v>
      </c>
      <c r="L200" s="58"/>
      <c r="M200" s="56"/>
    </row>
    <row r="201" spans="1:13" ht="15">
      <c r="A201" s="167"/>
      <c r="B201" s="6" t="s">
        <v>245</v>
      </c>
      <c r="C201" s="184"/>
      <c r="D201" s="6"/>
      <c r="E201" s="35" t="s">
        <v>47</v>
      </c>
      <c r="F201" s="35" t="s">
        <v>22</v>
      </c>
      <c r="G201" s="125">
        <v>35</v>
      </c>
      <c r="H201" s="125">
        <v>17</v>
      </c>
      <c r="I201" s="125">
        <v>19</v>
      </c>
      <c r="J201" s="35">
        <v>230</v>
      </c>
      <c r="K201" s="131">
        <v>224</v>
      </c>
      <c r="L201" s="58"/>
      <c r="M201" s="56"/>
    </row>
    <row r="202" spans="1:13" ht="15">
      <c r="A202" s="167"/>
      <c r="B202" s="6" t="s">
        <v>246</v>
      </c>
      <c r="C202" s="184"/>
      <c r="D202" s="6"/>
      <c r="E202" s="35" t="s">
        <v>24</v>
      </c>
      <c r="F202" s="35" t="s">
        <v>22</v>
      </c>
      <c r="G202" s="125">
        <v>36</v>
      </c>
      <c r="H202" s="125">
        <v>48</v>
      </c>
      <c r="I202" s="125">
        <v>66</v>
      </c>
      <c r="J202" s="35">
        <v>230</v>
      </c>
      <c r="K202" s="131">
        <v>224</v>
      </c>
      <c r="L202" s="58"/>
      <c r="M202" s="56"/>
    </row>
    <row r="203" spans="1:13" ht="15">
      <c r="A203" s="167"/>
      <c r="B203" s="6" t="s">
        <v>247</v>
      </c>
      <c r="C203" s="184"/>
      <c r="D203" s="6"/>
      <c r="E203" s="35" t="s">
        <v>18</v>
      </c>
      <c r="F203" s="35" t="s">
        <v>19</v>
      </c>
      <c r="G203" s="125">
        <v>27</v>
      </c>
      <c r="H203" s="125">
        <v>23</v>
      </c>
      <c r="I203" s="125">
        <v>28</v>
      </c>
      <c r="J203" s="35">
        <v>230</v>
      </c>
      <c r="K203" s="131">
        <v>224</v>
      </c>
      <c r="L203" s="58"/>
      <c r="M203" s="56"/>
    </row>
    <row r="204" spans="1:13" ht="15">
      <c r="A204" s="167"/>
      <c r="B204" s="6" t="s">
        <v>248</v>
      </c>
      <c r="C204" s="184"/>
      <c r="D204" s="6"/>
      <c r="E204" s="35" t="s">
        <v>22</v>
      </c>
      <c r="F204" s="35" t="s">
        <v>19</v>
      </c>
      <c r="G204" s="125">
        <v>0</v>
      </c>
      <c r="H204" s="125">
        <v>0</v>
      </c>
      <c r="I204" s="125">
        <v>1</v>
      </c>
      <c r="J204" s="35">
        <v>230</v>
      </c>
      <c r="K204" s="131">
        <v>224</v>
      </c>
      <c r="L204" s="58"/>
      <c r="M204" s="56"/>
    </row>
    <row r="205" spans="1:13" ht="15">
      <c r="A205" s="167"/>
      <c r="B205" s="6" t="s">
        <v>249</v>
      </c>
      <c r="C205" s="9"/>
      <c r="D205" s="6">
        <v>630</v>
      </c>
      <c r="E205" s="35" t="s">
        <v>30</v>
      </c>
      <c r="F205" s="35" t="s">
        <v>30</v>
      </c>
      <c r="G205" s="125">
        <v>88</v>
      </c>
      <c r="H205" s="125">
        <v>66</v>
      </c>
      <c r="I205" s="125">
        <v>73</v>
      </c>
      <c r="J205" s="35">
        <v>232</v>
      </c>
      <c r="K205" s="131">
        <v>223</v>
      </c>
      <c r="L205" s="58">
        <f>100*(J205*(G205+H205+I205)+J206*(G206+H206+I206)+J207*(G207+H207+I207))/(D205*1000)</f>
        <v>14.73015873015873</v>
      </c>
      <c r="M205" s="56"/>
    </row>
    <row r="206" spans="1:13" ht="15">
      <c r="A206" s="167"/>
      <c r="B206" s="6" t="s">
        <v>250</v>
      </c>
      <c r="C206" s="9"/>
      <c r="D206" s="6"/>
      <c r="E206" s="35" t="s">
        <v>47</v>
      </c>
      <c r="F206" s="35" t="s">
        <v>22</v>
      </c>
      <c r="G206" s="125">
        <v>39</v>
      </c>
      <c r="H206" s="125">
        <v>10</v>
      </c>
      <c r="I206" s="125">
        <v>37</v>
      </c>
      <c r="J206" s="35">
        <v>232</v>
      </c>
      <c r="K206" s="131">
        <v>223</v>
      </c>
      <c r="L206" s="58"/>
      <c r="M206" s="56"/>
    </row>
    <row r="207" spans="1:13" ht="15">
      <c r="A207" s="167"/>
      <c r="B207" s="6" t="s">
        <v>251</v>
      </c>
      <c r="C207" s="9"/>
      <c r="D207" s="6"/>
      <c r="E207" s="35" t="s">
        <v>24</v>
      </c>
      <c r="F207" s="35" t="s">
        <v>22</v>
      </c>
      <c r="G207" s="125">
        <v>37</v>
      </c>
      <c r="H207" s="125">
        <v>17</v>
      </c>
      <c r="I207" s="125">
        <v>33</v>
      </c>
      <c r="J207" s="35">
        <v>232</v>
      </c>
      <c r="K207" s="131">
        <v>223</v>
      </c>
      <c r="L207" s="58"/>
      <c r="M207" s="56"/>
    </row>
    <row r="208" spans="1:13" ht="15.75" customHeight="1">
      <c r="A208" s="211" t="s">
        <v>252</v>
      </c>
      <c r="B208" s="6" t="s">
        <v>253</v>
      </c>
      <c r="C208" s="212" t="s">
        <v>254</v>
      </c>
      <c r="D208" s="11">
        <v>400</v>
      </c>
      <c r="E208" s="35" t="s">
        <v>21</v>
      </c>
      <c r="F208" s="35" t="s">
        <v>21</v>
      </c>
      <c r="G208" s="134">
        <v>67</v>
      </c>
      <c r="H208" s="134">
        <v>58</v>
      </c>
      <c r="I208" s="134">
        <v>39</v>
      </c>
      <c r="J208" s="35">
        <v>228</v>
      </c>
      <c r="K208" s="131">
        <v>221</v>
      </c>
      <c r="L208" s="58">
        <f>100*(J208*(G208+H208+I208)+J209*(G209+H209+I209)+J210*(G210+H210+I210)+J211*(I211+H211+G211))/(D208*1000)</f>
        <v>25.251</v>
      </c>
      <c r="M208" s="56"/>
    </row>
    <row r="209" spans="1:13" ht="15">
      <c r="A209" s="211"/>
      <c r="B209" s="20" t="s">
        <v>255</v>
      </c>
      <c r="C209" s="212"/>
      <c r="D209" s="20"/>
      <c r="E209" s="35" t="s">
        <v>21</v>
      </c>
      <c r="F209" s="35" t="s">
        <v>21</v>
      </c>
      <c r="G209" s="134">
        <v>32</v>
      </c>
      <c r="H209" s="134">
        <v>51</v>
      </c>
      <c r="I209" s="134">
        <v>40</v>
      </c>
      <c r="J209" s="35">
        <v>228</v>
      </c>
      <c r="K209" s="131">
        <v>221</v>
      </c>
      <c r="L209" s="58"/>
      <c r="M209" s="56"/>
    </row>
    <row r="210" spans="1:13" ht="15">
      <c r="A210" s="211"/>
      <c r="B210" s="20" t="s">
        <v>256</v>
      </c>
      <c r="C210" s="212"/>
      <c r="D210" s="20"/>
      <c r="E210" s="35" t="s">
        <v>19</v>
      </c>
      <c r="F210" s="35" t="s">
        <v>19</v>
      </c>
      <c r="G210" s="134">
        <v>13</v>
      </c>
      <c r="H210" s="134">
        <v>11</v>
      </c>
      <c r="I210" s="134">
        <v>4</v>
      </c>
      <c r="J210" s="35">
        <v>228</v>
      </c>
      <c r="K210" s="131">
        <v>221</v>
      </c>
      <c r="L210" s="58"/>
      <c r="M210" s="56"/>
    </row>
    <row r="211" spans="1:13" ht="15">
      <c r="A211" s="211"/>
      <c r="B211" s="20" t="s">
        <v>257</v>
      </c>
      <c r="C211" s="212"/>
      <c r="D211" s="20"/>
      <c r="E211" s="35" t="s">
        <v>21</v>
      </c>
      <c r="F211" s="35" t="s">
        <v>21</v>
      </c>
      <c r="G211" s="134">
        <v>36</v>
      </c>
      <c r="H211" s="134">
        <v>47</v>
      </c>
      <c r="I211" s="134">
        <v>45</v>
      </c>
      <c r="J211" s="35">
        <v>228</v>
      </c>
      <c r="K211" s="131">
        <v>221</v>
      </c>
      <c r="L211" s="58"/>
      <c r="M211" s="56"/>
    </row>
    <row r="212" spans="1:13" ht="33" customHeight="1">
      <c r="A212" s="213" t="s">
        <v>258</v>
      </c>
      <c r="B212" s="9" t="s">
        <v>259</v>
      </c>
      <c r="C212" s="212" t="s">
        <v>260</v>
      </c>
      <c r="D212" s="11">
        <v>160</v>
      </c>
      <c r="E212" s="35" t="s">
        <v>19</v>
      </c>
      <c r="F212" s="35" t="s">
        <v>19</v>
      </c>
      <c r="G212" s="134">
        <v>12</v>
      </c>
      <c r="H212" s="134">
        <v>33</v>
      </c>
      <c r="I212" s="134">
        <v>12</v>
      </c>
      <c r="J212" s="35">
        <v>232</v>
      </c>
      <c r="K212" s="131">
        <v>225</v>
      </c>
      <c r="L212" s="58">
        <f>100*(J212*(G212+H212+I212)+J213*(G213+H213+I213)+J214*(G214+H214+I214))/(D212*1000)</f>
        <v>11.745</v>
      </c>
      <c r="M212" s="56"/>
    </row>
    <row r="213" spans="1:13" ht="15">
      <c r="A213" s="213"/>
      <c r="B213" s="20" t="s">
        <v>261</v>
      </c>
      <c r="C213" s="212"/>
      <c r="D213" s="20"/>
      <c r="E213" s="35" t="s">
        <v>19</v>
      </c>
      <c r="F213" s="35" t="s">
        <v>19</v>
      </c>
      <c r="G213" s="134">
        <v>1</v>
      </c>
      <c r="H213" s="134">
        <v>0</v>
      </c>
      <c r="I213" s="134">
        <v>1</v>
      </c>
      <c r="J213" s="35">
        <v>232</v>
      </c>
      <c r="K213" s="131">
        <v>225</v>
      </c>
      <c r="L213" s="58"/>
      <c r="M213" s="56"/>
    </row>
    <row r="214" spans="1:13" ht="15">
      <c r="A214" s="213"/>
      <c r="B214" s="20" t="s">
        <v>262</v>
      </c>
      <c r="C214" s="212"/>
      <c r="D214" s="20"/>
      <c r="E214" s="35" t="s">
        <v>19</v>
      </c>
      <c r="F214" s="35" t="s">
        <v>19</v>
      </c>
      <c r="G214" s="134">
        <v>2</v>
      </c>
      <c r="H214" s="134">
        <v>4</v>
      </c>
      <c r="I214" s="134">
        <v>16</v>
      </c>
      <c r="J214" s="35">
        <v>232</v>
      </c>
      <c r="K214" s="131">
        <v>225</v>
      </c>
      <c r="L214" s="58"/>
      <c r="M214" s="56"/>
    </row>
    <row r="215" spans="1:13" ht="15.75" customHeight="1">
      <c r="A215" s="163" t="s">
        <v>42</v>
      </c>
      <c r="B215" s="20" t="s">
        <v>263</v>
      </c>
      <c r="C215" s="21"/>
      <c r="D215" s="11">
        <v>630</v>
      </c>
      <c r="E215" s="35" t="s">
        <v>21</v>
      </c>
      <c r="F215" s="35" t="s">
        <v>18</v>
      </c>
      <c r="G215" s="125">
        <v>5</v>
      </c>
      <c r="H215" s="125">
        <v>2</v>
      </c>
      <c r="I215" s="125">
        <v>0</v>
      </c>
      <c r="J215" s="35">
        <v>233</v>
      </c>
      <c r="K215" s="131">
        <v>228</v>
      </c>
      <c r="L215" s="58">
        <f>100*(J215*(G215+H215+I215)+J216*(G216+H216+I216)+J217*(G217+H217+I217)+J218*(I218+H218+G218)+J219*(G219+H219+I219)+J220*(G220+H220+I220))/(D215*1000)</f>
        <v>9.393968253968254</v>
      </c>
      <c r="M215" s="56"/>
    </row>
    <row r="216" spans="1:13" ht="15.75" customHeight="1">
      <c r="A216" s="163"/>
      <c r="B216" s="7" t="s">
        <v>264</v>
      </c>
      <c r="C216" s="181" t="s">
        <v>265</v>
      </c>
      <c r="D216" s="20"/>
      <c r="E216" s="35" t="s">
        <v>47</v>
      </c>
      <c r="F216" s="35" t="s">
        <v>21</v>
      </c>
      <c r="G216" s="134">
        <v>63</v>
      </c>
      <c r="H216" s="134">
        <v>52</v>
      </c>
      <c r="I216" s="134">
        <v>86</v>
      </c>
      <c r="J216" s="35">
        <v>233</v>
      </c>
      <c r="K216" s="131">
        <v>228</v>
      </c>
      <c r="L216" s="58"/>
      <c r="M216" s="56"/>
    </row>
    <row r="217" spans="1:13" ht="15">
      <c r="A217" s="163"/>
      <c r="B217" s="7" t="s">
        <v>266</v>
      </c>
      <c r="C217" s="181"/>
      <c r="D217" s="20"/>
      <c r="E217" s="35" t="s">
        <v>26</v>
      </c>
      <c r="F217" s="35" t="s">
        <v>24</v>
      </c>
      <c r="G217" s="134">
        <v>2</v>
      </c>
      <c r="H217" s="134">
        <v>1</v>
      </c>
      <c r="I217" s="134">
        <v>4</v>
      </c>
      <c r="J217" s="35">
        <v>233</v>
      </c>
      <c r="K217" s="131">
        <v>228</v>
      </c>
      <c r="L217" s="58"/>
      <c r="M217" s="56"/>
    </row>
    <row r="218" spans="1:13" ht="15">
      <c r="A218" s="163"/>
      <c r="B218" s="7" t="s">
        <v>267</v>
      </c>
      <c r="C218" s="181"/>
      <c r="D218" s="20"/>
      <c r="E218" s="35" t="s">
        <v>47</v>
      </c>
      <c r="F218" s="35" t="s">
        <v>24</v>
      </c>
      <c r="G218" s="134">
        <v>1</v>
      </c>
      <c r="H218" s="134">
        <v>6</v>
      </c>
      <c r="I218" s="134">
        <v>2</v>
      </c>
      <c r="J218" s="35">
        <v>233</v>
      </c>
      <c r="K218" s="131">
        <v>228</v>
      </c>
      <c r="L218" s="58"/>
      <c r="M218" s="56"/>
    </row>
    <row r="219" spans="1:13" ht="15">
      <c r="A219" s="163"/>
      <c r="B219" s="7" t="s">
        <v>268</v>
      </c>
      <c r="C219" s="181"/>
      <c r="D219" s="20"/>
      <c r="E219" s="35" t="s">
        <v>21</v>
      </c>
      <c r="F219" s="35" t="s">
        <v>18</v>
      </c>
      <c r="G219" s="134">
        <v>8</v>
      </c>
      <c r="H219" s="134">
        <v>0</v>
      </c>
      <c r="I219" s="134">
        <v>1</v>
      </c>
      <c r="J219" s="35">
        <v>233</v>
      </c>
      <c r="K219" s="131">
        <v>228</v>
      </c>
      <c r="L219" s="58"/>
      <c r="M219" s="56"/>
    </row>
    <row r="220" spans="1:13" ht="15">
      <c r="A220" s="163"/>
      <c r="B220" s="20" t="s">
        <v>269</v>
      </c>
      <c r="C220" s="21"/>
      <c r="D220" s="20"/>
      <c r="E220" s="35" t="s">
        <v>22</v>
      </c>
      <c r="F220" s="35" t="s">
        <v>22</v>
      </c>
      <c r="G220" s="134">
        <v>7</v>
      </c>
      <c r="H220" s="134">
        <v>6</v>
      </c>
      <c r="I220" s="134">
        <v>8</v>
      </c>
      <c r="J220" s="35">
        <v>233</v>
      </c>
      <c r="K220" s="131">
        <v>228</v>
      </c>
      <c r="L220" s="58"/>
      <c r="M220" s="56"/>
    </row>
    <row r="221" spans="1:13" ht="15">
      <c r="A221" s="210"/>
      <c r="B221" s="20" t="s">
        <v>270</v>
      </c>
      <c r="C221" s="21"/>
      <c r="D221" s="11">
        <v>400</v>
      </c>
      <c r="E221" s="35" t="s">
        <v>24</v>
      </c>
      <c r="F221" s="35" t="s">
        <v>22</v>
      </c>
      <c r="G221" s="125">
        <v>10</v>
      </c>
      <c r="H221" s="125">
        <v>15</v>
      </c>
      <c r="I221" s="125">
        <v>7</v>
      </c>
      <c r="J221" s="35">
        <v>223</v>
      </c>
      <c r="K221" s="131">
        <v>220</v>
      </c>
      <c r="L221" s="58">
        <f>100*(J221*(G221+H221+I221)+J222*(G222+H222+I222)+J223*(G223+H223+I223)+J224*(I224+H224+G224)+J225*(G225+H225+I225)+J226*(G226+H226+I226)+J227*(G227+H227+I227))/(D221*1000)</f>
        <v>28.26525</v>
      </c>
      <c r="M221" s="56"/>
    </row>
    <row r="222" spans="1:13" ht="15">
      <c r="A222" s="210"/>
      <c r="B222" s="6" t="s">
        <v>271</v>
      </c>
      <c r="C222" s="9"/>
      <c r="D222" s="6"/>
      <c r="E222" s="35" t="s">
        <v>30</v>
      </c>
      <c r="F222" s="35" t="s">
        <v>24</v>
      </c>
      <c r="G222" s="125">
        <v>4</v>
      </c>
      <c r="H222" s="125">
        <v>3</v>
      </c>
      <c r="I222" s="125">
        <v>2</v>
      </c>
      <c r="J222" s="35">
        <v>223</v>
      </c>
      <c r="K222" s="131">
        <v>220</v>
      </c>
      <c r="L222" s="58"/>
      <c r="M222" s="56"/>
    </row>
    <row r="223" spans="1:13" ht="15.75" customHeight="1">
      <c r="A223" s="210"/>
      <c r="B223" s="6" t="s">
        <v>272</v>
      </c>
      <c r="C223" s="181" t="s">
        <v>273</v>
      </c>
      <c r="D223" s="6"/>
      <c r="E223" s="35" t="s">
        <v>21</v>
      </c>
      <c r="F223" s="35" t="s">
        <v>18</v>
      </c>
      <c r="G223" s="125">
        <v>4</v>
      </c>
      <c r="H223" s="125">
        <v>1</v>
      </c>
      <c r="I223" s="125">
        <v>5</v>
      </c>
      <c r="J223" s="35">
        <v>223</v>
      </c>
      <c r="K223" s="131">
        <v>220</v>
      </c>
      <c r="L223" s="58"/>
      <c r="M223" s="56"/>
    </row>
    <row r="224" spans="1:13" ht="15">
      <c r="A224" s="210"/>
      <c r="B224" s="6" t="s">
        <v>274</v>
      </c>
      <c r="C224" s="181"/>
      <c r="D224" s="6"/>
      <c r="E224" s="35" t="s">
        <v>18</v>
      </c>
      <c r="F224" s="35" t="s">
        <v>19</v>
      </c>
      <c r="G224" s="125">
        <v>8</v>
      </c>
      <c r="H224" s="125">
        <v>1</v>
      </c>
      <c r="I224" s="125">
        <v>0</v>
      </c>
      <c r="J224" s="35">
        <v>223</v>
      </c>
      <c r="K224" s="131">
        <v>220</v>
      </c>
      <c r="L224" s="58"/>
      <c r="M224" s="56"/>
    </row>
    <row r="225" spans="1:13" ht="15">
      <c r="A225" s="210"/>
      <c r="B225" s="6" t="s">
        <v>275</v>
      </c>
      <c r="C225" s="181"/>
      <c r="D225" s="6"/>
      <c r="E225" s="35" t="s">
        <v>21</v>
      </c>
      <c r="F225" s="35" t="s">
        <v>21</v>
      </c>
      <c r="G225" s="125">
        <v>94</v>
      </c>
      <c r="H225" s="125">
        <v>97</v>
      </c>
      <c r="I225" s="125">
        <v>117</v>
      </c>
      <c r="J225" s="35">
        <v>223</v>
      </c>
      <c r="K225" s="131">
        <v>220</v>
      </c>
      <c r="L225" s="58"/>
      <c r="M225" s="56"/>
    </row>
    <row r="226" spans="1:13" ht="15">
      <c r="A226" s="210"/>
      <c r="B226" s="6" t="s">
        <v>276</v>
      </c>
      <c r="C226" s="9"/>
      <c r="D226" s="6"/>
      <c r="E226" s="35" t="s">
        <v>47</v>
      </c>
      <c r="F226" s="35" t="s">
        <v>24</v>
      </c>
      <c r="G226" s="125">
        <v>53</v>
      </c>
      <c r="H226" s="125">
        <v>51</v>
      </c>
      <c r="I226" s="125">
        <v>32</v>
      </c>
      <c r="J226" s="35">
        <v>223</v>
      </c>
      <c r="K226" s="131">
        <v>220</v>
      </c>
      <c r="L226" s="58"/>
      <c r="M226" s="56"/>
    </row>
    <row r="227" spans="1:13" ht="15">
      <c r="A227" s="210"/>
      <c r="B227" s="6" t="s">
        <v>277</v>
      </c>
      <c r="C227" s="9"/>
      <c r="D227" s="6"/>
      <c r="E227" s="35" t="s">
        <v>80</v>
      </c>
      <c r="F227" s="35" t="s">
        <v>80</v>
      </c>
      <c r="G227" s="125"/>
      <c r="H227" s="125"/>
      <c r="I227" s="125">
        <v>3</v>
      </c>
      <c r="J227" s="35">
        <v>223</v>
      </c>
      <c r="K227" s="131">
        <v>220</v>
      </c>
      <c r="L227" s="58"/>
      <c r="M227" s="56"/>
    </row>
    <row r="228" spans="1:13" ht="15">
      <c r="A228" s="210"/>
      <c r="B228" s="6" t="s">
        <v>278</v>
      </c>
      <c r="C228" s="9"/>
      <c r="D228" s="6">
        <v>400</v>
      </c>
      <c r="E228" s="35" t="s">
        <v>82</v>
      </c>
      <c r="F228" s="35" t="s">
        <v>21</v>
      </c>
      <c r="G228" s="125">
        <v>20</v>
      </c>
      <c r="H228" s="125">
        <v>25</v>
      </c>
      <c r="I228" s="125">
        <v>25</v>
      </c>
      <c r="J228" s="35">
        <v>226</v>
      </c>
      <c r="K228" s="131">
        <v>221</v>
      </c>
      <c r="L228" s="58">
        <f>100*(J228*(G228+H228+I228)+J229*(G229+H229+I229)+J230*(G230+H230+I230)+J231*(I231+H231+G231))/(D228*1000)</f>
        <v>8.9835</v>
      </c>
      <c r="M228" s="56"/>
    </row>
    <row r="229" spans="1:13" ht="15">
      <c r="A229" s="210"/>
      <c r="B229" s="6" t="s">
        <v>279</v>
      </c>
      <c r="C229" s="9"/>
      <c r="D229" s="6"/>
      <c r="E229" s="35" t="s">
        <v>22</v>
      </c>
      <c r="F229" s="35" t="s">
        <v>22</v>
      </c>
      <c r="G229" s="125">
        <v>19</v>
      </c>
      <c r="H229" s="125">
        <v>27</v>
      </c>
      <c r="I229" s="125">
        <v>2</v>
      </c>
      <c r="J229" s="35">
        <v>226</v>
      </c>
      <c r="K229" s="131">
        <v>221</v>
      </c>
      <c r="L229" s="58"/>
      <c r="M229" s="56"/>
    </row>
    <row r="230" spans="1:13" ht="15">
      <c r="A230" s="210"/>
      <c r="B230" s="6" t="s">
        <v>195</v>
      </c>
      <c r="C230" s="9"/>
      <c r="D230" s="6"/>
      <c r="E230" s="35" t="s">
        <v>21</v>
      </c>
      <c r="F230" s="35" t="s">
        <v>24</v>
      </c>
      <c r="G230" s="125">
        <v>15</v>
      </c>
      <c r="H230" s="125">
        <v>22</v>
      </c>
      <c r="I230" s="125">
        <v>2</v>
      </c>
      <c r="J230" s="35">
        <v>226</v>
      </c>
      <c r="K230" s="131">
        <v>221</v>
      </c>
      <c r="L230" s="58"/>
      <c r="M230" s="56"/>
    </row>
    <row r="231" spans="1:13" ht="15">
      <c r="A231" s="210"/>
      <c r="B231" s="20" t="s">
        <v>280</v>
      </c>
      <c r="C231" s="21"/>
      <c r="D231" s="20"/>
      <c r="E231" s="35" t="s">
        <v>80</v>
      </c>
      <c r="F231" s="35" t="s">
        <v>80</v>
      </c>
      <c r="G231" s="134">
        <v>0</v>
      </c>
      <c r="H231" s="134">
        <v>2</v>
      </c>
      <c r="I231" s="134">
        <v>0</v>
      </c>
      <c r="J231" s="35">
        <v>226</v>
      </c>
      <c r="K231" s="131">
        <v>221</v>
      </c>
      <c r="L231" s="58"/>
      <c r="M231" s="56"/>
    </row>
    <row r="232" spans="1:13" ht="15" customHeight="1">
      <c r="A232" s="171" t="s">
        <v>281</v>
      </c>
      <c r="B232" s="6" t="s">
        <v>282</v>
      </c>
      <c r="C232" s="21"/>
      <c r="D232" s="11">
        <v>400</v>
      </c>
      <c r="E232" s="35" t="s">
        <v>21</v>
      </c>
      <c r="F232" s="35" t="s">
        <v>24</v>
      </c>
      <c r="G232" s="134">
        <v>1</v>
      </c>
      <c r="H232" s="134">
        <v>1</v>
      </c>
      <c r="I232" s="134">
        <v>9</v>
      </c>
      <c r="J232" s="35">
        <v>222</v>
      </c>
      <c r="K232" s="131">
        <v>220</v>
      </c>
      <c r="L232" s="58">
        <f>100*(J232*(G232+H232+I232)+J233*(G233+H233+I233)+J234*(G234+H234+I234)+J235*(I235+H235+G235)+J236*(G236+H236+I236)+J237*(G237+H237+I237)+J238*(G238+H238+I238)+J239*(I239+H239+G239)+J240*(G240+H240+I240)+J241*(I241+H241+G241)+J242*(G242+H242+I242))/(D232*1000)</f>
        <v>21.5895</v>
      </c>
      <c r="M232" s="56"/>
    </row>
    <row r="233" spans="1:13" ht="15" customHeight="1">
      <c r="A233" s="171"/>
      <c r="B233" s="20" t="s">
        <v>283</v>
      </c>
      <c r="C233" s="184" t="s">
        <v>284</v>
      </c>
      <c r="D233" s="20"/>
      <c r="E233" s="35" t="s">
        <v>21</v>
      </c>
      <c r="F233" s="35" t="s">
        <v>18</v>
      </c>
      <c r="G233" s="134">
        <v>12</v>
      </c>
      <c r="H233" s="134">
        <v>13</v>
      </c>
      <c r="I233" s="134">
        <v>12</v>
      </c>
      <c r="J233" s="35">
        <v>222</v>
      </c>
      <c r="K233" s="131">
        <v>220</v>
      </c>
      <c r="L233" s="58"/>
      <c r="M233" s="56"/>
    </row>
    <row r="234" spans="1:13" ht="15" customHeight="1">
      <c r="A234" s="171"/>
      <c r="B234" s="20" t="s">
        <v>285</v>
      </c>
      <c r="C234" s="184"/>
      <c r="E234" s="35" t="s">
        <v>24</v>
      </c>
      <c r="F234" s="35" t="s">
        <v>22</v>
      </c>
      <c r="G234" s="134">
        <v>19</v>
      </c>
      <c r="H234" s="134">
        <v>39</v>
      </c>
      <c r="I234" s="134">
        <v>27</v>
      </c>
      <c r="J234" s="35">
        <v>222</v>
      </c>
      <c r="K234" s="131">
        <v>220</v>
      </c>
      <c r="L234" s="58"/>
      <c r="M234" s="56"/>
    </row>
    <row r="235" spans="1:13" ht="15" customHeight="1">
      <c r="A235" s="171"/>
      <c r="B235" s="20" t="s">
        <v>286</v>
      </c>
      <c r="C235" s="184"/>
      <c r="D235" s="20"/>
      <c r="E235" s="35" t="s">
        <v>21</v>
      </c>
      <c r="F235" s="35" t="s">
        <v>18</v>
      </c>
      <c r="G235" s="134">
        <v>14</v>
      </c>
      <c r="H235" s="134">
        <v>14</v>
      </c>
      <c r="I235" s="134">
        <v>16</v>
      </c>
      <c r="J235" s="35">
        <v>222</v>
      </c>
      <c r="K235" s="131">
        <v>220</v>
      </c>
      <c r="L235" s="58"/>
      <c r="M235" s="56"/>
    </row>
    <row r="236" spans="1:13" ht="15" customHeight="1">
      <c r="A236" s="171"/>
      <c r="B236" s="20" t="s">
        <v>287</v>
      </c>
      <c r="C236" s="184"/>
      <c r="D236" s="20"/>
      <c r="E236" s="35" t="s">
        <v>18</v>
      </c>
      <c r="F236" s="35" t="s">
        <v>19</v>
      </c>
      <c r="G236" s="134">
        <v>0</v>
      </c>
      <c r="H236" s="134">
        <v>1</v>
      </c>
      <c r="I236" s="134">
        <v>0</v>
      </c>
      <c r="J236" s="35">
        <v>222</v>
      </c>
      <c r="K236" s="131">
        <v>220</v>
      </c>
      <c r="L236" s="58"/>
      <c r="M236" s="56"/>
    </row>
    <row r="237" spans="1:13" ht="15" customHeight="1">
      <c r="A237" s="171"/>
      <c r="B237" s="20" t="s">
        <v>288</v>
      </c>
      <c r="C237" s="184"/>
      <c r="D237" s="20"/>
      <c r="E237" s="35" t="s">
        <v>47</v>
      </c>
      <c r="F237" s="35" t="s">
        <v>24</v>
      </c>
      <c r="G237" s="134">
        <v>17</v>
      </c>
      <c r="H237" s="134">
        <v>24</v>
      </c>
      <c r="I237" s="134">
        <v>13</v>
      </c>
      <c r="J237" s="35">
        <v>222</v>
      </c>
      <c r="K237" s="131">
        <v>220</v>
      </c>
      <c r="L237" s="58"/>
      <c r="M237" s="56"/>
    </row>
    <row r="238" spans="1:13" ht="13.5" customHeight="1">
      <c r="A238" s="171"/>
      <c r="B238" s="21" t="s">
        <v>289</v>
      </c>
      <c r="C238" s="184"/>
      <c r="D238" s="20"/>
      <c r="E238" s="35" t="s">
        <v>22</v>
      </c>
      <c r="F238" s="35" t="s">
        <v>22</v>
      </c>
      <c r="G238" s="134">
        <v>5</v>
      </c>
      <c r="H238" s="134">
        <v>11</v>
      </c>
      <c r="I238" s="134">
        <v>2</v>
      </c>
      <c r="J238" s="35">
        <v>222</v>
      </c>
      <c r="K238" s="131">
        <v>220</v>
      </c>
      <c r="L238" s="58"/>
      <c r="M238" s="56"/>
    </row>
    <row r="239" spans="1:13" ht="15" customHeight="1">
      <c r="A239" s="171"/>
      <c r="B239" s="20" t="s">
        <v>290</v>
      </c>
      <c r="C239" s="184"/>
      <c r="D239" s="20"/>
      <c r="E239" s="35" t="s">
        <v>22</v>
      </c>
      <c r="F239" s="35" t="s">
        <v>19</v>
      </c>
      <c r="G239" s="134">
        <v>9</v>
      </c>
      <c r="H239" s="134">
        <v>1</v>
      </c>
      <c r="I239" s="134">
        <v>0</v>
      </c>
      <c r="J239" s="35">
        <v>222</v>
      </c>
      <c r="K239" s="131">
        <v>220</v>
      </c>
      <c r="L239" s="58"/>
      <c r="M239" s="56"/>
    </row>
    <row r="240" spans="1:13" ht="15" customHeight="1">
      <c r="A240" s="171"/>
      <c r="B240" s="20" t="s">
        <v>291</v>
      </c>
      <c r="C240" s="184"/>
      <c r="D240" s="20"/>
      <c r="E240" s="35" t="s">
        <v>21</v>
      </c>
      <c r="F240" s="35" t="s">
        <v>18</v>
      </c>
      <c r="G240" s="134">
        <v>32</v>
      </c>
      <c r="H240" s="134">
        <v>20</v>
      </c>
      <c r="I240" s="134">
        <v>29</v>
      </c>
      <c r="J240" s="35">
        <v>222</v>
      </c>
      <c r="K240" s="131">
        <v>220</v>
      </c>
      <c r="L240" s="58"/>
      <c r="M240" s="56"/>
    </row>
    <row r="241" spans="1:13" ht="15.75" customHeight="1">
      <c r="A241" s="171"/>
      <c r="B241" s="20" t="s">
        <v>292</v>
      </c>
      <c r="C241" s="184"/>
      <c r="D241" s="20"/>
      <c r="E241" s="35" t="s">
        <v>47</v>
      </c>
      <c r="F241" s="35" t="s">
        <v>47</v>
      </c>
      <c r="G241" s="134">
        <v>15</v>
      </c>
      <c r="H241" s="134">
        <v>8</v>
      </c>
      <c r="I241" s="134">
        <v>22</v>
      </c>
      <c r="J241" s="35">
        <v>222</v>
      </c>
      <c r="K241" s="131">
        <v>220</v>
      </c>
      <c r="L241" s="58"/>
      <c r="M241" s="56"/>
    </row>
    <row r="242" spans="1:13" ht="15" customHeight="1">
      <c r="A242" s="83"/>
      <c r="B242" s="20" t="s">
        <v>293</v>
      </c>
      <c r="C242" s="184"/>
      <c r="D242" s="22"/>
      <c r="E242" s="35" t="s">
        <v>18</v>
      </c>
      <c r="F242" s="35" t="s">
        <v>19</v>
      </c>
      <c r="G242" s="134">
        <v>0</v>
      </c>
      <c r="H242" s="134">
        <v>2</v>
      </c>
      <c r="I242" s="134">
        <v>1</v>
      </c>
      <c r="J242" s="35">
        <v>222</v>
      </c>
      <c r="K242" s="131">
        <v>220</v>
      </c>
      <c r="L242" s="58"/>
      <c r="M242" s="56"/>
    </row>
    <row r="243" spans="1:13" ht="15">
      <c r="A243" s="179"/>
      <c r="B243" s="6" t="s">
        <v>294</v>
      </c>
      <c r="C243" s="23"/>
      <c r="D243" s="11">
        <v>400</v>
      </c>
      <c r="E243" s="35" t="s">
        <v>21</v>
      </c>
      <c r="F243" s="35" t="s">
        <v>18</v>
      </c>
      <c r="G243" s="135">
        <v>72</v>
      </c>
      <c r="H243" s="135">
        <v>73</v>
      </c>
      <c r="I243" s="135">
        <v>81</v>
      </c>
      <c r="J243" s="35">
        <v>225</v>
      </c>
      <c r="K243" s="131">
        <v>223</v>
      </c>
      <c r="L243" s="58">
        <f>100*(J243*(G243+H243+I243)+J244*(G244+H244+I244)+J245*(G245+H245+I245)+J246*(I246+H246+G246)+J247*(G247+H247+I247))/(D243*1000)</f>
        <v>20.1375</v>
      </c>
      <c r="M243" s="56"/>
    </row>
    <row r="244" spans="1:13" ht="15.75" customHeight="1">
      <c r="A244" s="179"/>
      <c r="B244" s="6" t="s">
        <v>295</v>
      </c>
      <c r="C244" s="194" t="s">
        <v>296</v>
      </c>
      <c r="D244" s="6"/>
      <c r="E244" s="35" t="s">
        <v>26</v>
      </c>
      <c r="F244" s="35" t="s">
        <v>26</v>
      </c>
      <c r="G244" s="135">
        <v>34</v>
      </c>
      <c r="H244" s="135">
        <v>37</v>
      </c>
      <c r="I244" s="135">
        <v>46</v>
      </c>
      <c r="J244" s="35">
        <v>225</v>
      </c>
      <c r="K244" s="131">
        <v>223</v>
      </c>
      <c r="L244" s="58"/>
      <c r="M244" s="56"/>
    </row>
    <row r="245" spans="1:13" ht="15">
      <c r="A245" s="179"/>
      <c r="B245" s="20" t="s">
        <v>297</v>
      </c>
      <c r="C245" s="194"/>
      <c r="D245" s="20"/>
      <c r="E245" s="35" t="s">
        <v>19</v>
      </c>
      <c r="F245" s="35" t="s">
        <v>19</v>
      </c>
      <c r="G245" s="134">
        <v>1</v>
      </c>
      <c r="H245" s="134">
        <v>1</v>
      </c>
      <c r="I245" s="134">
        <v>1</v>
      </c>
      <c r="J245" s="35">
        <v>225</v>
      </c>
      <c r="K245" s="131">
        <v>223</v>
      </c>
      <c r="L245" s="58"/>
      <c r="M245" s="56"/>
    </row>
    <row r="246" spans="1:13" ht="15">
      <c r="A246" s="179"/>
      <c r="B246" s="20" t="s">
        <v>298</v>
      </c>
      <c r="C246" s="194"/>
      <c r="D246" s="20"/>
      <c r="E246" s="35" t="s">
        <v>26</v>
      </c>
      <c r="F246" s="35" t="s">
        <v>24</v>
      </c>
      <c r="G246" s="134">
        <v>1</v>
      </c>
      <c r="H246" s="134">
        <v>0</v>
      </c>
      <c r="I246" s="134">
        <v>0</v>
      </c>
      <c r="J246" s="35">
        <v>225</v>
      </c>
      <c r="K246" s="131">
        <v>223</v>
      </c>
      <c r="L246" s="58"/>
      <c r="M246" s="56"/>
    </row>
    <row r="247" spans="1:13" ht="15">
      <c r="A247" s="179"/>
      <c r="B247" s="20" t="s">
        <v>299</v>
      </c>
      <c r="C247" s="9"/>
      <c r="D247" s="6"/>
      <c r="E247" s="35" t="s">
        <v>26</v>
      </c>
      <c r="F247" s="35" t="s">
        <v>24</v>
      </c>
      <c r="G247" s="135">
        <v>6</v>
      </c>
      <c r="H247" s="135">
        <v>1</v>
      </c>
      <c r="I247" s="135">
        <v>4</v>
      </c>
      <c r="J247" s="35">
        <v>225</v>
      </c>
      <c r="K247" s="131">
        <v>223</v>
      </c>
      <c r="L247" s="58"/>
      <c r="M247" s="56"/>
    </row>
    <row r="248" spans="1:13" ht="15">
      <c r="A248" s="171"/>
      <c r="B248" s="20" t="s">
        <v>300</v>
      </c>
      <c r="C248" s="5"/>
      <c r="D248" s="11">
        <v>400</v>
      </c>
      <c r="E248" s="35" t="s">
        <v>47</v>
      </c>
      <c r="F248" s="35" t="s">
        <v>24</v>
      </c>
      <c r="G248" s="125">
        <v>15</v>
      </c>
      <c r="H248" s="125">
        <v>21</v>
      </c>
      <c r="I248" s="125">
        <v>39</v>
      </c>
      <c r="J248" s="35">
        <v>228</v>
      </c>
      <c r="K248" s="131">
        <v>223</v>
      </c>
      <c r="L248" s="58">
        <f>100*(J248*(G248+H248+I248)+J249*(G249+H249+I249))/(D248*1000)</f>
        <v>4.503</v>
      </c>
      <c r="M248" s="56"/>
    </row>
    <row r="249" spans="1:13" ht="15">
      <c r="A249" s="171"/>
      <c r="B249" s="6" t="s">
        <v>301</v>
      </c>
      <c r="C249" s="9"/>
      <c r="D249" s="6"/>
      <c r="E249" s="35" t="s">
        <v>47</v>
      </c>
      <c r="F249" s="35" t="s">
        <v>21</v>
      </c>
      <c r="G249" s="125">
        <v>1</v>
      </c>
      <c r="H249" s="125">
        <v>2</v>
      </c>
      <c r="I249" s="125">
        <v>1</v>
      </c>
      <c r="J249" s="35">
        <v>228</v>
      </c>
      <c r="K249" s="131">
        <v>223</v>
      </c>
      <c r="L249" s="58"/>
      <c r="M249" s="56"/>
    </row>
    <row r="250" spans="1:13" ht="15">
      <c r="A250" s="171"/>
      <c r="B250" s="20" t="s">
        <v>302</v>
      </c>
      <c r="C250" s="21"/>
      <c r="D250" s="11">
        <v>400</v>
      </c>
      <c r="E250" s="35" t="s">
        <v>21</v>
      </c>
      <c r="F250" s="35" t="s">
        <v>22</v>
      </c>
      <c r="G250" s="125">
        <v>10</v>
      </c>
      <c r="H250" s="125">
        <v>9</v>
      </c>
      <c r="I250" s="125">
        <v>24</v>
      </c>
      <c r="J250" s="35">
        <v>224</v>
      </c>
      <c r="K250" s="131">
        <v>220</v>
      </c>
      <c r="L250" s="58">
        <f>100*(J250*(G250+H250+I250)+J251*(G251+H251+I251)+J252*(G252+H252+I252)+J253*(I253+H253+G253)+J254*(G254+H254+I254)+J255*(G255+H255+I255)+J256*(I256+H256+G256)+J257*(G257+H257+I257))/(D250*1000)</f>
        <v>19.768</v>
      </c>
      <c r="M250" s="56"/>
    </row>
    <row r="251" spans="1:13" ht="15">
      <c r="A251" s="171"/>
      <c r="B251" s="6" t="s">
        <v>303</v>
      </c>
      <c r="C251" s="9"/>
      <c r="D251" s="6"/>
      <c r="E251" s="35" t="s">
        <v>22</v>
      </c>
      <c r="F251" s="35" t="s">
        <v>22</v>
      </c>
      <c r="G251" s="125">
        <v>0</v>
      </c>
      <c r="H251" s="125">
        <v>1</v>
      </c>
      <c r="I251" s="125">
        <v>0</v>
      </c>
      <c r="J251" s="35">
        <v>224</v>
      </c>
      <c r="K251" s="131">
        <v>220</v>
      </c>
      <c r="L251" s="58"/>
      <c r="M251" s="56"/>
    </row>
    <row r="252" spans="1:13" ht="15">
      <c r="A252" s="171"/>
      <c r="B252" s="6" t="s">
        <v>304</v>
      </c>
      <c r="C252" s="9"/>
      <c r="D252" s="6"/>
      <c r="E252" s="35" t="s">
        <v>18</v>
      </c>
      <c r="F252" s="35" t="s">
        <v>19</v>
      </c>
      <c r="G252" s="125">
        <v>10</v>
      </c>
      <c r="H252" s="125">
        <v>0</v>
      </c>
      <c r="I252" s="125">
        <v>17</v>
      </c>
      <c r="J252" s="35">
        <v>224</v>
      </c>
      <c r="K252" s="131">
        <v>220</v>
      </c>
      <c r="L252" s="58"/>
      <c r="M252" s="56"/>
    </row>
    <row r="253" spans="1:13" ht="15">
      <c r="A253" s="171"/>
      <c r="B253" s="6" t="s">
        <v>305</v>
      </c>
      <c r="C253" s="9"/>
      <c r="D253" s="6"/>
      <c r="E253" s="35" t="s">
        <v>24</v>
      </c>
      <c r="F253" s="35" t="s">
        <v>22</v>
      </c>
      <c r="G253" s="125">
        <v>4</v>
      </c>
      <c r="H253" s="125">
        <v>2</v>
      </c>
      <c r="I253" s="125">
        <v>4</v>
      </c>
      <c r="J253" s="35">
        <v>224</v>
      </c>
      <c r="K253" s="131">
        <v>220</v>
      </c>
      <c r="L253" s="58"/>
      <c r="M253" s="56"/>
    </row>
    <row r="254" spans="1:13" ht="15">
      <c r="A254" s="171"/>
      <c r="B254" s="6" t="s">
        <v>306</v>
      </c>
      <c r="C254" s="9"/>
      <c r="D254" s="6"/>
      <c r="E254" s="35" t="s">
        <v>47</v>
      </c>
      <c r="F254" s="35" t="s">
        <v>24</v>
      </c>
      <c r="G254" s="125">
        <v>36</v>
      </c>
      <c r="H254" s="125">
        <v>25</v>
      </c>
      <c r="I254" s="125">
        <v>37</v>
      </c>
      <c r="J254" s="35">
        <v>224</v>
      </c>
      <c r="K254" s="131">
        <v>220</v>
      </c>
      <c r="L254" s="58"/>
      <c r="M254" s="56"/>
    </row>
    <row r="255" spans="1:13" ht="15">
      <c r="A255" s="171"/>
      <c r="B255" s="6" t="s">
        <v>307</v>
      </c>
      <c r="C255" s="9"/>
      <c r="D255" s="6"/>
      <c r="E255" s="35" t="s">
        <v>26</v>
      </c>
      <c r="F255" s="35" t="s">
        <v>21</v>
      </c>
      <c r="G255" s="125">
        <v>36</v>
      </c>
      <c r="H255" s="125">
        <v>15</v>
      </c>
      <c r="I255" s="125">
        <v>12</v>
      </c>
      <c r="J255" s="35">
        <v>224</v>
      </c>
      <c r="K255" s="131">
        <v>220</v>
      </c>
      <c r="L255" s="58"/>
      <c r="M255" s="56"/>
    </row>
    <row r="256" spans="1:13" ht="27.75" customHeight="1">
      <c r="A256" s="171"/>
      <c r="B256" s="9" t="s">
        <v>308</v>
      </c>
      <c r="C256" s="9"/>
      <c r="D256" s="6"/>
      <c r="E256" s="35" t="s">
        <v>26</v>
      </c>
      <c r="F256" s="35" t="s">
        <v>24</v>
      </c>
      <c r="G256" s="125">
        <v>27</v>
      </c>
      <c r="H256" s="125">
        <v>17</v>
      </c>
      <c r="I256" s="125">
        <v>19</v>
      </c>
      <c r="J256" s="35">
        <v>224</v>
      </c>
      <c r="K256" s="131">
        <v>220</v>
      </c>
      <c r="L256" s="58"/>
      <c r="M256" s="56"/>
    </row>
    <row r="257" spans="1:13" ht="15">
      <c r="A257" s="171"/>
      <c r="B257" s="6" t="s">
        <v>309</v>
      </c>
      <c r="C257" s="9"/>
      <c r="D257" s="6"/>
      <c r="E257" s="35" t="s">
        <v>26</v>
      </c>
      <c r="F257" s="35" t="s">
        <v>21</v>
      </c>
      <c r="G257" s="125">
        <v>21</v>
      </c>
      <c r="H257" s="125">
        <v>23</v>
      </c>
      <c r="I257" s="125">
        <v>4</v>
      </c>
      <c r="J257" s="35">
        <v>224</v>
      </c>
      <c r="K257" s="131">
        <v>220</v>
      </c>
      <c r="L257" s="58"/>
      <c r="M257" s="56"/>
    </row>
    <row r="258" spans="1:13" ht="15.75" customHeight="1">
      <c r="A258" s="171" t="s">
        <v>281</v>
      </c>
      <c r="B258" s="20" t="s">
        <v>310</v>
      </c>
      <c r="C258" s="21"/>
      <c r="D258" s="11">
        <v>400</v>
      </c>
      <c r="E258" s="35" t="s">
        <v>21</v>
      </c>
      <c r="F258" s="35" t="s">
        <v>18</v>
      </c>
      <c r="G258" s="136">
        <v>8</v>
      </c>
      <c r="H258" s="136">
        <v>7</v>
      </c>
      <c r="I258" s="136">
        <v>3</v>
      </c>
      <c r="J258" s="35">
        <v>223</v>
      </c>
      <c r="K258" s="131">
        <v>221</v>
      </c>
      <c r="L258" s="58">
        <f>100*(J258*(G258+H258+I258)+J259*(G259+H259+I259)+J260*(G260+H260+I260)+J261*(I261+H261+G261))/(D258*1000)</f>
        <v>4.06975</v>
      </c>
      <c r="M258" s="56"/>
    </row>
    <row r="259" spans="1:13" ht="15" customHeight="1">
      <c r="A259" s="171"/>
      <c r="B259" s="6" t="s">
        <v>151</v>
      </c>
      <c r="C259" s="204" t="s">
        <v>311</v>
      </c>
      <c r="D259" s="24"/>
      <c r="E259" s="35" t="s">
        <v>47</v>
      </c>
      <c r="F259" s="35" t="s">
        <v>24</v>
      </c>
      <c r="G259" s="134">
        <v>1</v>
      </c>
      <c r="H259" s="134">
        <v>1</v>
      </c>
      <c r="I259" s="134">
        <v>3</v>
      </c>
      <c r="J259" s="35">
        <v>223</v>
      </c>
      <c r="K259" s="131">
        <v>221</v>
      </c>
      <c r="L259" s="58"/>
      <c r="M259" s="56"/>
    </row>
    <row r="260" spans="1:13" ht="17.25" customHeight="1">
      <c r="A260" s="171"/>
      <c r="B260" s="6" t="s">
        <v>312</v>
      </c>
      <c r="C260" s="204"/>
      <c r="D260" s="24"/>
      <c r="E260" s="35" t="s">
        <v>47</v>
      </c>
      <c r="F260" s="35" t="s">
        <v>24</v>
      </c>
      <c r="G260" s="136">
        <v>13</v>
      </c>
      <c r="H260" s="136">
        <v>21</v>
      </c>
      <c r="I260" s="136">
        <v>6</v>
      </c>
      <c r="J260" s="35">
        <v>223</v>
      </c>
      <c r="K260" s="131">
        <v>221</v>
      </c>
      <c r="L260" s="58"/>
      <c r="M260" s="56"/>
    </row>
    <row r="261" spans="1:13" ht="15">
      <c r="A261" s="171"/>
      <c r="B261" s="6" t="s">
        <v>313</v>
      </c>
      <c r="C261" s="204"/>
      <c r="D261" s="24"/>
      <c r="E261" s="35" t="s">
        <v>21</v>
      </c>
      <c r="F261" s="35" t="s">
        <v>24</v>
      </c>
      <c r="G261" s="136"/>
      <c r="H261" s="136">
        <v>2</v>
      </c>
      <c r="I261" s="136">
        <v>8</v>
      </c>
      <c r="J261" s="35">
        <v>223</v>
      </c>
      <c r="K261" s="131">
        <v>221</v>
      </c>
      <c r="L261" s="58"/>
      <c r="M261" s="56"/>
    </row>
    <row r="262" spans="1:13" ht="15">
      <c r="A262" s="171"/>
      <c r="B262" s="6" t="s">
        <v>314</v>
      </c>
      <c r="C262" s="204"/>
      <c r="D262" s="24">
        <v>630</v>
      </c>
      <c r="E262" s="35" t="s">
        <v>21</v>
      </c>
      <c r="F262" s="35" t="s">
        <v>18</v>
      </c>
      <c r="G262" s="136"/>
      <c r="H262" s="136">
        <v>15</v>
      </c>
      <c r="I262" s="136">
        <v>34</v>
      </c>
      <c r="J262" s="35">
        <v>222</v>
      </c>
      <c r="K262" s="131">
        <v>220</v>
      </c>
      <c r="L262" s="58">
        <f>100*(J262*(G262+H262+I262)+J263*(G263+H263+I263)+J264*(G264+H264+I264)+J265*(I265+H265+G265)+J266*(G266+H266+I266))/(D262*1000)</f>
        <v>15.786666666666667</v>
      </c>
      <c r="M262" s="56"/>
    </row>
    <row r="263" spans="1:13" ht="15">
      <c r="A263" s="171"/>
      <c r="B263" s="6" t="s">
        <v>315</v>
      </c>
      <c r="C263" s="204"/>
      <c r="D263" s="24"/>
      <c r="E263" s="35" t="s">
        <v>47</v>
      </c>
      <c r="F263" s="35" t="s">
        <v>24</v>
      </c>
      <c r="G263" s="136">
        <v>12</v>
      </c>
      <c r="H263" s="136">
        <v>19</v>
      </c>
      <c r="I263" s="136">
        <v>7</v>
      </c>
      <c r="J263" s="35">
        <v>222</v>
      </c>
      <c r="K263" s="131">
        <v>220</v>
      </c>
      <c r="L263" s="58"/>
      <c r="M263" s="56"/>
    </row>
    <row r="264" spans="1:13" ht="15">
      <c r="A264" s="171"/>
      <c r="B264" s="6" t="s">
        <v>316</v>
      </c>
      <c r="C264" s="25"/>
      <c r="D264" s="24"/>
      <c r="E264" s="35" t="s">
        <v>21</v>
      </c>
      <c r="F264" s="35" t="s">
        <v>18</v>
      </c>
      <c r="G264" s="136">
        <v>17</v>
      </c>
      <c r="H264" s="136">
        <v>16</v>
      </c>
      <c r="I264" s="136">
        <v>16</v>
      </c>
      <c r="J264" s="35">
        <v>222</v>
      </c>
      <c r="K264" s="131">
        <v>220</v>
      </c>
      <c r="L264" s="58"/>
      <c r="M264" s="56"/>
    </row>
    <row r="265" spans="1:13" ht="15">
      <c r="A265" s="171"/>
      <c r="B265" s="6" t="s">
        <v>317</v>
      </c>
      <c r="C265" s="25"/>
      <c r="D265" s="24"/>
      <c r="E265" s="35" t="s">
        <v>24</v>
      </c>
      <c r="F265" s="35" t="s">
        <v>22</v>
      </c>
      <c r="G265" s="136">
        <v>59</v>
      </c>
      <c r="H265" s="136">
        <v>32</v>
      </c>
      <c r="I265" s="136">
        <v>59</v>
      </c>
      <c r="J265" s="35">
        <v>222</v>
      </c>
      <c r="K265" s="131">
        <v>220</v>
      </c>
      <c r="L265" s="58"/>
      <c r="M265" s="56"/>
    </row>
    <row r="266" spans="1:13" ht="15">
      <c r="A266" s="171"/>
      <c r="B266" s="6" t="s">
        <v>318</v>
      </c>
      <c r="C266" s="25"/>
      <c r="D266" s="24"/>
      <c r="E266" s="35" t="s">
        <v>26</v>
      </c>
      <c r="F266" s="35" t="s">
        <v>21</v>
      </c>
      <c r="G266" s="136">
        <v>46</v>
      </c>
      <c r="H266" s="136">
        <v>54</v>
      </c>
      <c r="I266" s="136">
        <v>62</v>
      </c>
      <c r="J266" s="35">
        <v>222</v>
      </c>
      <c r="K266" s="131">
        <v>220</v>
      </c>
      <c r="L266" s="58"/>
      <c r="M266" s="56"/>
    </row>
    <row r="267" spans="1:13" ht="15" customHeight="1">
      <c r="A267" s="171"/>
      <c r="B267" s="20" t="s">
        <v>319</v>
      </c>
      <c r="C267" s="209" t="s">
        <v>320</v>
      </c>
      <c r="D267" s="11">
        <v>250</v>
      </c>
      <c r="E267" s="35" t="s">
        <v>26</v>
      </c>
      <c r="F267" s="35" t="s">
        <v>24</v>
      </c>
      <c r="G267" s="136">
        <v>2</v>
      </c>
      <c r="H267" s="136">
        <v>0</v>
      </c>
      <c r="I267" s="136">
        <v>0</v>
      </c>
      <c r="J267" s="35">
        <v>225</v>
      </c>
      <c r="K267" s="131">
        <v>223</v>
      </c>
      <c r="L267" s="58">
        <f>100*(J267*(G267+H267+I267)+J268*(G268+H268+I268)+J269*(G269+H269+I269)+J270*(I270+H270+G270)+J271*(G271+H271+I271))/(D267*1000)</f>
        <v>12.15</v>
      </c>
      <c r="M267" s="56"/>
    </row>
    <row r="268" spans="1:13" ht="15" customHeight="1">
      <c r="A268" s="171"/>
      <c r="B268" s="6" t="s">
        <v>321</v>
      </c>
      <c r="C268" s="209"/>
      <c r="D268" s="24"/>
      <c r="E268" s="35" t="s">
        <v>79</v>
      </c>
      <c r="F268" s="35" t="s">
        <v>80</v>
      </c>
      <c r="G268" s="136">
        <v>12</v>
      </c>
      <c r="H268" s="136">
        <v>7</v>
      </c>
      <c r="I268" s="136">
        <v>17</v>
      </c>
      <c r="J268" s="35">
        <v>225</v>
      </c>
      <c r="K268" s="131">
        <v>223</v>
      </c>
      <c r="L268" s="58"/>
      <c r="M268" s="56"/>
    </row>
    <row r="269" spans="1:13" ht="15" customHeight="1">
      <c r="A269" s="171"/>
      <c r="B269" s="6" t="s">
        <v>291</v>
      </c>
      <c r="C269" s="209"/>
      <c r="D269" s="24"/>
      <c r="E269" s="35" t="s">
        <v>24</v>
      </c>
      <c r="F269" s="35" t="s">
        <v>22</v>
      </c>
      <c r="G269" s="136">
        <v>13</v>
      </c>
      <c r="H269" s="136">
        <v>61</v>
      </c>
      <c r="I269" s="136">
        <v>10</v>
      </c>
      <c r="J269" s="35">
        <v>225</v>
      </c>
      <c r="K269" s="131">
        <v>223</v>
      </c>
      <c r="L269" s="58"/>
      <c r="M269" s="56"/>
    </row>
    <row r="270" spans="1:13" ht="15" customHeight="1">
      <c r="A270" s="171"/>
      <c r="B270" s="6" t="s">
        <v>322</v>
      </c>
      <c r="C270" s="209"/>
      <c r="D270" s="24"/>
      <c r="E270" s="35" t="s">
        <v>18</v>
      </c>
      <c r="F270" s="35" t="s">
        <v>19</v>
      </c>
      <c r="G270" s="136">
        <v>1</v>
      </c>
      <c r="H270" s="136">
        <v>3</v>
      </c>
      <c r="I270" s="136">
        <v>4</v>
      </c>
      <c r="J270" s="35">
        <v>225</v>
      </c>
      <c r="K270" s="131">
        <v>223</v>
      </c>
      <c r="L270" s="58"/>
      <c r="M270" s="56"/>
    </row>
    <row r="271" spans="1:13" ht="15">
      <c r="A271" s="171"/>
      <c r="B271" s="20" t="s">
        <v>323</v>
      </c>
      <c r="C271" s="209"/>
      <c r="D271" s="20"/>
      <c r="E271" s="35" t="s">
        <v>18</v>
      </c>
      <c r="F271" s="35" t="s">
        <v>18</v>
      </c>
      <c r="G271" s="134">
        <v>0</v>
      </c>
      <c r="H271" s="134">
        <v>5</v>
      </c>
      <c r="I271" s="134">
        <v>0</v>
      </c>
      <c r="J271" s="35">
        <v>225</v>
      </c>
      <c r="K271" s="131">
        <v>223</v>
      </c>
      <c r="L271" s="58"/>
      <c r="M271" s="56"/>
    </row>
    <row r="272" spans="1:13" ht="15">
      <c r="A272" s="171"/>
      <c r="B272" s="20" t="s">
        <v>324</v>
      </c>
      <c r="C272" s="25"/>
      <c r="D272" s="11">
        <v>250</v>
      </c>
      <c r="E272" s="35" t="s">
        <v>26</v>
      </c>
      <c r="F272" s="35" t="s">
        <v>24</v>
      </c>
      <c r="G272" s="136">
        <v>48</v>
      </c>
      <c r="H272" s="136">
        <v>36</v>
      </c>
      <c r="I272" s="136">
        <v>29</v>
      </c>
      <c r="J272" s="35">
        <v>229</v>
      </c>
      <c r="K272" s="131">
        <v>220</v>
      </c>
      <c r="L272" s="58">
        <f>100*(J272*(G272+H272+I272))/(D272*1000)</f>
        <v>10.3508</v>
      </c>
      <c r="M272" s="56"/>
    </row>
    <row r="273" spans="1:13" ht="15.75" customHeight="1">
      <c r="A273" s="177" t="s">
        <v>325</v>
      </c>
      <c r="B273" s="20" t="s">
        <v>326</v>
      </c>
      <c r="C273" s="21"/>
      <c r="D273" s="11">
        <v>400</v>
      </c>
      <c r="E273" s="35" t="s">
        <v>327</v>
      </c>
      <c r="F273" s="35" t="s">
        <v>21</v>
      </c>
      <c r="G273" s="125">
        <v>7</v>
      </c>
      <c r="H273" s="125">
        <v>63</v>
      </c>
      <c r="I273" s="125">
        <v>30</v>
      </c>
      <c r="J273" s="35">
        <v>243</v>
      </c>
      <c r="K273" s="131">
        <v>233</v>
      </c>
      <c r="L273" s="58">
        <f>100*(J273*(G273+H273+I273)+J274*(G274+H274+I274)+J275*(G275+H275+I275)+J276*(I276+H276+G276)+J277*(G277+H277+I277)+J278*(G278+H278+I278)+J279*(G279+H279+I279))/(D273*1000)</f>
        <v>27.945</v>
      </c>
      <c r="M273" s="56"/>
    </row>
    <row r="274" spans="1:13" ht="15.75" customHeight="1">
      <c r="A274" s="177"/>
      <c r="B274" s="6" t="s">
        <v>328</v>
      </c>
      <c r="C274" s="194" t="s">
        <v>329</v>
      </c>
      <c r="D274" s="6"/>
      <c r="E274" s="35" t="s">
        <v>24</v>
      </c>
      <c r="F274" s="35" t="s">
        <v>22</v>
      </c>
      <c r="G274" s="125">
        <v>22</v>
      </c>
      <c r="H274" s="125">
        <v>15</v>
      </c>
      <c r="I274" s="125">
        <v>11</v>
      </c>
      <c r="J274" s="35">
        <v>243</v>
      </c>
      <c r="K274" s="131">
        <v>233</v>
      </c>
      <c r="L274" s="58"/>
      <c r="M274" s="56"/>
    </row>
    <row r="275" spans="1:13" ht="15">
      <c r="A275" s="177"/>
      <c r="B275" s="6" t="s">
        <v>330</v>
      </c>
      <c r="C275" s="194"/>
      <c r="D275" s="6"/>
      <c r="E275" s="35" t="s">
        <v>26</v>
      </c>
      <c r="F275" s="35" t="s">
        <v>26</v>
      </c>
      <c r="G275" s="125">
        <v>15</v>
      </c>
      <c r="H275" s="125">
        <v>35</v>
      </c>
      <c r="I275" s="125">
        <v>19</v>
      </c>
      <c r="J275" s="35">
        <v>243</v>
      </c>
      <c r="K275" s="131">
        <v>233</v>
      </c>
      <c r="L275" s="58"/>
      <c r="M275" s="56"/>
    </row>
    <row r="276" spans="1:13" ht="15">
      <c r="A276" s="177"/>
      <c r="B276" s="6" t="s">
        <v>331</v>
      </c>
      <c r="C276" s="194"/>
      <c r="D276" s="6"/>
      <c r="E276" s="35" t="s">
        <v>26</v>
      </c>
      <c r="F276" s="35" t="s">
        <v>24</v>
      </c>
      <c r="G276" s="125">
        <v>41</v>
      </c>
      <c r="H276" s="125">
        <v>33</v>
      </c>
      <c r="I276" s="125">
        <v>23</v>
      </c>
      <c r="J276" s="35">
        <v>243</v>
      </c>
      <c r="K276" s="131">
        <v>233</v>
      </c>
      <c r="L276" s="58"/>
      <c r="M276" s="56"/>
    </row>
    <row r="277" spans="1:13" ht="15">
      <c r="A277" s="177"/>
      <c r="B277" s="6" t="s">
        <v>332</v>
      </c>
      <c r="C277" s="194"/>
      <c r="D277" s="6"/>
      <c r="E277" s="35" t="s">
        <v>22</v>
      </c>
      <c r="F277" s="35" t="s">
        <v>19</v>
      </c>
      <c r="G277" s="125">
        <v>23</v>
      </c>
      <c r="H277" s="125">
        <v>31</v>
      </c>
      <c r="I277" s="125">
        <v>29</v>
      </c>
      <c r="J277" s="35">
        <v>243</v>
      </c>
      <c r="K277" s="131">
        <v>233</v>
      </c>
      <c r="L277" s="58"/>
      <c r="M277" s="56"/>
    </row>
    <row r="278" spans="1:13" ht="15">
      <c r="A278" s="177"/>
      <c r="B278" s="6" t="s">
        <v>333</v>
      </c>
      <c r="C278" s="9"/>
      <c r="D278" s="6"/>
      <c r="E278" s="35" t="s">
        <v>26</v>
      </c>
      <c r="F278" s="35" t="s">
        <v>24</v>
      </c>
      <c r="G278" s="125">
        <v>4</v>
      </c>
      <c r="H278" s="125">
        <v>7</v>
      </c>
      <c r="I278" s="125">
        <v>22</v>
      </c>
      <c r="J278" s="35">
        <v>243</v>
      </c>
      <c r="K278" s="131">
        <v>233</v>
      </c>
      <c r="L278" s="58"/>
      <c r="M278" s="56"/>
    </row>
    <row r="279" spans="1:13" ht="15">
      <c r="A279" s="177"/>
      <c r="B279" s="6" t="s">
        <v>334</v>
      </c>
      <c r="C279" s="9"/>
      <c r="D279" s="6"/>
      <c r="E279" s="35" t="s">
        <v>26</v>
      </c>
      <c r="F279" s="35" t="s">
        <v>24</v>
      </c>
      <c r="G279" s="125">
        <v>8</v>
      </c>
      <c r="H279" s="125">
        <v>6</v>
      </c>
      <c r="I279" s="125">
        <v>16</v>
      </c>
      <c r="J279" s="35">
        <v>243</v>
      </c>
      <c r="K279" s="131">
        <v>233</v>
      </c>
      <c r="L279" s="58"/>
      <c r="M279" s="56"/>
    </row>
    <row r="280" spans="1:13" ht="15">
      <c r="A280" s="177"/>
      <c r="B280" s="6" t="s">
        <v>335</v>
      </c>
      <c r="C280" s="9"/>
      <c r="D280" s="6">
        <v>400</v>
      </c>
      <c r="E280" s="35" t="s">
        <v>26</v>
      </c>
      <c r="F280" s="35" t="s">
        <v>24</v>
      </c>
      <c r="G280" s="125">
        <v>15</v>
      </c>
      <c r="H280" s="125">
        <v>77</v>
      </c>
      <c r="I280" s="125">
        <v>36</v>
      </c>
      <c r="J280" s="35">
        <v>250</v>
      </c>
      <c r="K280" s="131">
        <v>225</v>
      </c>
      <c r="L280" s="58">
        <f>100*(J280*(G280+H280+I280)+J281*(G281+H281+I281)+J282*(G282+H282+I282)+J283*(I283+H283+G283)+J284*(G284+H284+I284)+J285*(G285+H285+I285))/(D280*1000)</f>
        <v>38.0625</v>
      </c>
      <c r="M280" s="56"/>
    </row>
    <row r="281" spans="1:13" ht="15">
      <c r="A281" s="177"/>
      <c r="B281" s="6" t="s">
        <v>336</v>
      </c>
      <c r="C281" s="9"/>
      <c r="D281" s="6"/>
      <c r="E281" s="35" t="s">
        <v>26</v>
      </c>
      <c r="F281" s="35" t="s">
        <v>26</v>
      </c>
      <c r="G281" s="125">
        <v>23</v>
      </c>
      <c r="H281" s="125">
        <v>31</v>
      </c>
      <c r="I281" s="125">
        <v>50</v>
      </c>
      <c r="J281" s="35">
        <v>250</v>
      </c>
      <c r="K281" s="131">
        <v>225</v>
      </c>
      <c r="L281" s="58"/>
      <c r="M281" s="56"/>
    </row>
    <row r="282" spans="1:13" ht="15">
      <c r="A282" s="177"/>
      <c r="B282" s="6" t="s">
        <v>167</v>
      </c>
      <c r="C282" s="9"/>
      <c r="D282" s="6"/>
      <c r="E282" s="35" t="s">
        <v>22</v>
      </c>
      <c r="F282" s="35" t="s">
        <v>19</v>
      </c>
      <c r="G282" s="125">
        <v>25</v>
      </c>
      <c r="H282" s="125">
        <v>43</v>
      </c>
      <c r="I282" s="125">
        <v>10</v>
      </c>
      <c r="J282" s="35">
        <v>250</v>
      </c>
      <c r="K282" s="131">
        <v>225</v>
      </c>
      <c r="L282" s="58"/>
      <c r="M282" s="56"/>
    </row>
    <row r="283" spans="1:13" ht="15">
      <c r="A283" s="177"/>
      <c r="B283" s="6" t="s">
        <v>337</v>
      </c>
      <c r="C283" s="9"/>
      <c r="D283" s="6"/>
      <c r="E283" s="35" t="s">
        <v>19</v>
      </c>
      <c r="F283" s="35" t="s">
        <v>19</v>
      </c>
      <c r="G283" s="125">
        <v>1</v>
      </c>
      <c r="H283" s="125">
        <v>17</v>
      </c>
      <c r="I283" s="125">
        <v>1</v>
      </c>
      <c r="J283" s="35">
        <v>250</v>
      </c>
      <c r="K283" s="131">
        <v>225</v>
      </c>
      <c r="L283" s="58"/>
      <c r="M283" s="56"/>
    </row>
    <row r="284" spans="1:13" ht="15">
      <c r="A284" s="177"/>
      <c r="B284" s="6" t="s">
        <v>338</v>
      </c>
      <c r="C284" s="9"/>
      <c r="D284" s="6"/>
      <c r="E284" s="35" t="s">
        <v>21</v>
      </c>
      <c r="F284" s="35" t="s">
        <v>22</v>
      </c>
      <c r="G284" s="125">
        <v>58</v>
      </c>
      <c r="H284" s="125">
        <v>86</v>
      </c>
      <c r="I284" s="125">
        <v>63</v>
      </c>
      <c r="J284" s="35">
        <v>250</v>
      </c>
      <c r="K284" s="131">
        <v>225</v>
      </c>
      <c r="L284" s="58"/>
      <c r="M284" s="56"/>
    </row>
    <row r="285" spans="1:13" ht="15">
      <c r="A285" s="177"/>
      <c r="B285" s="20" t="s">
        <v>339</v>
      </c>
      <c r="C285" s="21"/>
      <c r="D285" s="20"/>
      <c r="E285" s="35" t="s">
        <v>26</v>
      </c>
      <c r="F285" s="35" t="s">
        <v>21</v>
      </c>
      <c r="G285" s="134">
        <v>17</v>
      </c>
      <c r="H285" s="134">
        <v>44</v>
      </c>
      <c r="I285" s="134">
        <v>12</v>
      </c>
      <c r="J285" s="35">
        <v>250</v>
      </c>
      <c r="K285" s="131">
        <v>225</v>
      </c>
      <c r="L285" s="58"/>
      <c r="M285" s="56"/>
    </row>
    <row r="286" spans="1:13" ht="15">
      <c r="A286" s="2"/>
      <c r="B286" s="20" t="s">
        <v>340</v>
      </c>
      <c r="C286" s="21"/>
      <c r="D286" s="11">
        <v>400</v>
      </c>
      <c r="E286" s="35" t="s">
        <v>165</v>
      </c>
      <c r="F286" s="35" t="s">
        <v>165</v>
      </c>
      <c r="G286" s="134">
        <v>2</v>
      </c>
      <c r="H286" s="134">
        <v>0</v>
      </c>
      <c r="I286" s="134">
        <v>0</v>
      </c>
      <c r="J286" s="35">
        <v>244</v>
      </c>
      <c r="K286" s="131">
        <v>238</v>
      </c>
      <c r="L286" s="58">
        <f>100*(J286*(G286+H286+I286)+J287*(G287+H287+I287)+J288*(G288+H288+I288)+J289*(I289+H289+G289)+J290*(G290+H290+I290)+J291*(G291+H291+I291))/(D286*1000)</f>
        <v>27.267</v>
      </c>
      <c r="M286" s="56"/>
    </row>
    <row r="287" spans="1:13" ht="15.75" customHeight="1">
      <c r="A287" s="165" t="s">
        <v>325</v>
      </c>
      <c r="B287" s="6" t="s">
        <v>195</v>
      </c>
      <c r="C287" s="194" t="s">
        <v>341</v>
      </c>
      <c r="D287" s="6"/>
      <c r="E287" s="35" t="s">
        <v>26</v>
      </c>
      <c r="F287" s="35" t="s">
        <v>26</v>
      </c>
      <c r="G287" s="125">
        <v>32</v>
      </c>
      <c r="H287" s="125">
        <v>33</v>
      </c>
      <c r="I287" s="125">
        <v>18</v>
      </c>
      <c r="J287" s="35">
        <v>244</v>
      </c>
      <c r="K287" s="131">
        <v>238</v>
      </c>
      <c r="L287" s="58"/>
      <c r="M287" s="56"/>
    </row>
    <row r="288" spans="1:13" ht="15">
      <c r="A288" s="165"/>
      <c r="B288" s="6" t="s">
        <v>37</v>
      </c>
      <c r="C288" s="194"/>
      <c r="D288" s="6"/>
      <c r="E288" s="35" t="s">
        <v>26</v>
      </c>
      <c r="F288" s="35" t="s">
        <v>26</v>
      </c>
      <c r="G288" s="125">
        <v>32</v>
      </c>
      <c r="H288" s="125">
        <v>39</v>
      </c>
      <c r="I288" s="125">
        <v>34</v>
      </c>
      <c r="J288" s="35">
        <v>244</v>
      </c>
      <c r="K288" s="131">
        <v>238</v>
      </c>
      <c r="L288" s="58"/>
      <c r="M288" s="56"/>
    </row>
    <row r="289" spans="1:13" ht="15">
      <c r="A289" s="165"/>
      <c r="B289" s="6" t="s">
        <v>342</v>
      </c>
      <c r="C289" s="194"/>
      <c r="D289" s="6"/>
      <c r="E289" s="35" t="s">
        <v>19</v>
      </c>
      <c r="F289" s="35" t="s">
        <v>19</v>
      </c>
      <c r="G289" s="125">
        <v>0</v>
      </c>
      <c r="H289" s="125">
        <v>0</v>
      </c>
      <c r="I289" s="125">
        <v>6</v>
      </c>
      <c r="J289" s="35">
        <v>244</v>
      </c>
      <c r="K289" s="131">
        <v>238</v>
      </c>
      <c r="L289" s="58"/>
      <c r="M289" s="56"/>
    </row>
    <row r="290" spans="1:13" ht="15">
      <c r="A290" s="165"/>
      <c r="B290" s="6" t="s">
        <v>343</v>
      </c>
      <c r="C290" s="9"/>
      <c r="D290" s="6"/>
      <c r="E290" s="35" t="s">
        <v>21</v>
      </c>
      <c r="F290" s="35" t="s">
        <v>21</v>
      </c>
      <c r="G290" s="125">
        <v>45</v>
      </c>
      <c r="H290" s="125">
        <v>28</v>
      </c>
      <c r="I290" s="125">
        <v>31</v>
      </c>
      <c r="J290" s="35">
        <v>244</v>
      </c>
      <c r="K290" s="131">
        <v>238</v>
      </c>
      <c r="L290" s="58"/>
      <c r="M290" s="56"/>
    </row>
    <row r="291" spans="1:13" ht="15">
      <c r="A291" s="165"/>
      <c r="B291" s="6" t="s">
        <v>210</v>
      </c>
      <c r="C291" s="9"/>
      <c r="D291" s="6"/>
      <c r="E291" s="35" t="s">
        <v>21</v>
      </c>
      <c r="F291" s="35" t="s">
        <v>21</v>
      </c>
      <c r="G291" s="125">
        <v>49</v>
      </c>
      <c r="H291" s="125">
        <v>47</v>
      </c>
      <c r="I291" s="125">
        <v>51</v>
      </c>
      <c r="J291" s="35">
        <v>244</v>
      </c>
      <c r="K291" s="131">
        <v>238</v>
      </c>
      <c r="L291" s="58"/>
      <c r="M291" s="56"/>
    </row>
    <row r="292" spans="1:13" ht="15.75" customHeight="1">
      <c r="A292" s="165" t="s">
        <v>325</v>
      </c>
      <c r="B292" s="20" t="s">
        <v>344</v>
      </c>
      <c r="C292" s="181" t="s">
        <v>345</v>
      </c>
      <c r="D292" s="11">
        <v>400</v>
      </c>
      <c r="E292" s="35" t="s">
        <v>346</v>
      </c>
      <c r="F292" s="35" t="s">
        <v>346</v>
      </c>
      <c r="G292" s="134">
        <v>0</v>
      </c>
      <c r="H292" s="134">
        <v>0</v>
      </c>
      <c r="I292" s="134">
        <v>6</v>
      </c>
      <c r="J292" s="35">
        <v>225</v>
      </c>
      <c r="K292" s="131">
        <v>220</v>
      </c>
      <c r="L292" s="58">
        <f>100*(J292*(G292+H292+I292)+J293*(G293+H293+I293)+J294*(G294+H294+I294)+J295*(I295+H295+G295)+J296*(G296+H296+I296))/(D292*1000)</f>
        <v>9.16875</v>
      </c>
      <c r="M292" s="56"/>
    </row>
    <row r="293" spans="1:13" ht="15" customHeight="1">
      <c r="A293" s="165"/>
      <c r="B293" s="7" t="s">
        <v>347</v>
      </c>
      <c r="C293" s="181"/>
      <c r="D293" s="6"/>
      <c r="E293" s="35" t="s">
        <v>348</v>
      </c>
      <c r="F293" s="35" t="s">
        <v>349</v>
      </c>
      <c r="G293" s="134">
        <v>11</v>
      </c>
      <c r="H293" s="134">
        <v>12</v>
      </c>
      <c r="I293" s="134">
        <v>18</v>
      </c>
      <c r="J293" s="35">
        <v>225</v>
      </c>
      <c r="K293" s="131">
        <v>220</v>
      </c>
      <c r="L293" s="58"/>
      <c r="M293" s="56"/>
    </row>
    <row r="294" spans="1:13" ht="15" customHeight="1">
      <c r="A294" s="165"/>
      <c r="B294" s="7" t="s">
        <v>350</v>
      </c>
      <c r="C294" s="181"/>
      <c r="D294" s="6"/>
      <c r="E294" s="35" t="s">
        <v>21</v>
      </c>
      <c r="F294" s="35" t="s">
        <v>18</v>
      </c>
      <c r="G294" s="134">
        <v>7</v>
      </c>
      <c r="H294" s="134">
        <v>4</v>
      </c>
      <c r="I294" s="134">
        <v>1</v>
      </c>
      <c r="J294" s="35">
        <v>225</v>
      </c>
      <c r="K294" s="131">
        <v>220</v>
      </c>
      <c r="L294" s="58"/>
      <c r="M294" s="56"/>
    </row>
    <row r="295" spans="1:13" ht="15">
      <c r="A295" s="165"/>
      <c r="B295" s="7" t="s">
        <v>351</v>
      </c>
      <c r="C295" s="181"/>
      <c r="D295" s="6"/>
      <c r="E295" s="35" t="s">
        <v>21</v>
      </c>
      <c r="F295" s="35" t="s">
        <v>24</v>
      </c>
      <c r="G295" s="134">
        <v>47</v>
      </c>
      <c r="H295" s="134">
        <v>27</v>
      </c>
      <c r="I295" s="134">
        <v>29</v>
      </c>
      <c r="J295" s="35">
        <v>225</v>
      </c>
      <c r="K295" s="131">
        <v>220</v>
      </c>
      <c r="L295" s="58"/>
      <c r="M295" s="56"/>
    </row>
    <row r="296" spans="1:13" ht="15">
      <c r="A296" s="165"/>
      <c r="B296" s="7" t="s">
        <v>352</v>
      </c>
      <c r="C296" s="181"/>
      <c r="D296" s="6"/>
      <c r="E296" s="35" t="s">
        <v>22</v>
      </c>
      <c r="F296" s="35" t="s">
        <v>19</v>
      </c>
      <c r="G296" s="134">
        <v>0</v>
      </c>
      <c r="H296" s="134">
        <v>1</v>
      </c>
      <c r="I296" s="134">
        <v>0</v>
      </c>
      <c r="J296" s="35">
        <v>225</v>
      </c>
      <c r="K296" s="131">
        <v>220</v>
      </c>
      <c r="L296" s="58"/>
      <c r="M296" s="56"/>
    </row>
    <row r="297" spans="1:13" ht="15.75" customHeight="1">
      <c r="A297" s="163" t="s">
        <v>42</v>
      </c>
      <c r="B297" s="20" t="s">
        <v>353</v>
      </c>
      <c r="C297" s="26"/>
      <c r="D297" s="11">
        <v>400</v>
      </c>
      <c r="E297" s="35" t="s">
        <v>21</v>
      </c>
      <c r="F297" s="35" t="s">
        <v>18</v>
      </c>
      <c r="G297" s="134">
        <v>40</v>
      </c>
      <c r="H297" s="134">
        <v>26</v>
      </c>
      <c r="I297" s="134">
        <v>34</v>
      </c>
      <c r="J297" s="35">
        <v>231</v>
      </c>
      <c r="K297" s="131">
        <v>229</v>
      </c>
      <c r="L297" s="58">
        <f>100*(J297*(G297+H297+I297)+J298*(G298+H298+I298)+J299*(G299+H299+I299)+J300*(I300+H300+G300)+J301*(G301+H301+I301)+J302*(G302+H302+I302))/(D297*1000)</f>
        <v>24.948</v>
      </c>
      <c r="M297" s="56"/>
    </row>
    <row r="298" spans="1:13" ht="16.5" customHeight="1">
      <c r="A298" s="163"/>
      <c r="B298" s="28" t="s">
        <v>354</v>
      </c>
      <c r="C298" s="27" t="s">
        <v>355</v>
      </c>
      <c r="D298" s="11"/>
      <c r="E298" s="35" t="s">
        <v>21</v>
      </c>
      <c r="F298" s="35" t="s">
        <v>18</v>
      </c>
      <c r="G298" s="134">
        <v>14</v>
      </c>
      <c r="H298" s="134">
        <v>17</v>
      </c>
      <c r="I298" s="134">
        <v>19</v>
      </c>
      <c r="J298" s="35">
        <v>231</v>
      </c>
      <c r="K298" s="131">
        <v>229</v>
      </c>
      <c r="L298" s="58"/>
      <c r="M298" s="56"/>
    </row>
    <row r="299" spans="1:13" ht="15">
      <c r="A299" s="163"/>
      <c r="B299" s="28" t="s">
        <v>356</v>
      </c>
      <c r="C299" s="26"/>
      <c r="D299" s="11"/>
      <c r="E299" s="35" t="s">
        <v>24</v>
      </c>
      <c r="F299" s="35" t="s">
        <v>22</v>
      </c>
      <c r="G299" s="134">
        <v>35</v>
      </c>
      <c r="H299" s="134">
        <v>15</v>
      </c>
      <c r="I299" s="134">
        <v>31</v>
      </c>
      <c r="J299" s="35">
        <v>231</v>
      </c>
      <c r="K299" s="131">
        <v>229</v>
      </c>
      <c r="L299" s="58"/>
      <c r="M299" s="56"/>
    </row>
    <row r="300" spans="1:13" ht="15">
      <c r="A300" s="163"/>
      <c r="B300" s="28" t="s">
        <v>357</v>
      </c>
      <c r="C300" s="26"/>
      <c r="D300" s="11"/>
      <c r="E300" s="35" t="s">
        <v>26</v>
      </c>
      <c r="F300" s="35" t="s">
        <v>24</v>
      </c>
      <c r="G300" s="134">
        <v>25</v>
      </c>
      <c r="H300" s="134">
        <v>20</v>
      </c>
      <c r="I300" s="134">
        <v>16</v>
      </c>
      <c r="J300" s="35">
        <v>231</v>
      </c>
      <c r="K300" s="131">
        <v>229</v>
      </c>
      <c r="L300" s="58"/>
      <c r="M300" s="56"/>
    </row>
    <row r="301" spans="1:13" ht="15">
      <c r="A301" s="163"/>
      <c r="B301" s="28" t="s">
        <v>358</v>
      </c>
      <c r="C301" s="26"/>
      <c r="D301" s="11"/>
      <c r="E301" s="35" t="s">
        <v>26</v>
      </c>
      <c r="F301" s="35" t="s">
        <v>21</v>
      </c>
      <c r="G301" s="134">
        <v>26</v>
      </c>
      <c r="H301" s="134">
        <v>44</v>
      </c>
      <c r="I301" s="134">
        <v>66</v>
      </c>
      <c r="J301" s="35">
        <v>231</v>
      </c>
      <c r="K301" s="131">
        <v>229</v>
      </c>
      <c r="L301" s="58"/>
      <c r="M301" s="56"/>
    </row>
    <row r="302" spans="1:13" ht="15">
      <c r="A302" s="163"/>
      <c r="B302" s="28" t="s">
        <v>359</v>
      </c>
      <c r="C302" s="26"/>
      <c r="D302" s="11"/>
      <c r="E302" s="35" t="s">
        <v>18</v>
      </c>
      <c r="F302" s="35" t="s">
        <v>19</v>
      </c>
      <c r="G302" s="134">
        <v>0</v>
      </c>
      <c r="H302" s="134">
        <v>3</v>
      </c>
      <c r="I302" s="134">
        <v>1</v>
      </c>
      <c r="J302" s="35">
        <v>231</v>
      </c>
      <c r="K302" s="131">
        <v>229</v>
      </c>
      <c r="L302" s="58"/>
      <c r="M302" s="56"/>
    </row>
    <row r="303" spans="1:13" ht="15">
      <c r="A303" s="163"/>
      <c r="B303" s="20" t="s">
        <v>360</v>
      </c>
      <c r="C303" s="26"/>
      <c r="D303" s="11">
        <v>400</v>
      </c>
      <c r="E303" s="35" t="s">
        <v>47</v>
      </c>
      <c r="F303" s="35" t="s">
        <v>24</v>
      </c>
      <c r="G303" s="134">
        <v>40</v>
      </c>
      <c r="H303" s="134">
        <v>23</v>
      </c>
      <c r="I303" s="134">
        <v>33</v>
      </c>
      <c r="J303" s="35">
        <v>232</v>
      </c>
      <c r="K303" s="131">
        <v>230</v>
      </c>
      <c r="L303" s="58">
        <f>100*(J303*(G303+H303+I303)+J304*(G304+H304+I304)+J305*(G305+H305+I305)+J306*(I306+H306+G306)+J307*(G307+H307+I307)+J308*(G308+H308+I308)+J309*(G309+H309+I309))/(D303*1000)</f>
        <v>21.75</v>
      </c>
      <c r="M303" s="56"/>
    </row>
    <row r="304" spans="1:13" ht="15">
      <c r="A304" s="163"/>
      <c r="B304" s="20" t="s">
        <v>361</v>
      </c>
      <c r="C304" s="9"/>
      <c r="D304" s="6"/>
      <c r="E304" s="35" t="s">
        <v>21</v>
      </c>
      <c r="F304" s="35" t="s">
        <v>18</v>
      </c>
      <c r="G304" s="134">
        <v>14</v>
      </c>
      <c r="H304" s="134">
        <v>35</v>
      </c>
      <c r="I304" s="134">
        <v>29</v>
      </c>
      <c r="J304" s="35">
        <v>232</v>
      </c>
      <c r="K304" s="131">
        <v>230</v>
      </c>
      <c r="L304" s="58"/>
      <c r="M304" s="56"/>
    </row>
    <row r="305" spans="1:13" ht="15">
      <c r="A305" s="163"/>
      <c r="B305" s="20" t="s">
        <v>362</v>
      </c>
      <c r="C305" s="9"/>
      <c r="D305" s="6"/>
      <c r="E305" s="35" t="s">
        <v>21</v>
      </c>
      <c r="F305" s="35" t="s">
        <v>24</v>
      </c>
      <c r="G305" s="134">
        <v>32</v>
      </c>
      <c r="H305" s="134">
        <v>47</v>
      </c>
      <c r="I305" s="134">
        <v>18</v>
      </c>
      <c r="J305" s="35">
        <v>232</v>
      </c>
      <c r="K305" s="131">
        <v>230</v>
      </c>
      <c r="L305" s="58"/>
      <c r="M305" s="56"/>
    </row>
    <row r="306" spans="1:13" ht="15">
      <c r="A306" s="163"/>
      <c r="B306" s="28" t="s">
        <v>363</v>
      </c>
      <c r="C306" s="9"/>
      <c r="D306" s="6"/>
      <c r="E306" s="35" t="s">
        <v>30</v>
      </c>
      <c r="F306" s="35" t="s">
        <v>21</v>
      </c>
      <c r="G306" s="134">
        <v>16</v>
      </c>
      <c r="H306" s="134">
        <v>17</v>
      </c>
      <c r="I306" s="134">
        <v>7</v>
      </c>
      <c r="J306" s="35">
        <v>232</v>
      </c>
      <c r="K306" s="131">
        <v>230</v>
      </c>
      <c r="L306" s="58"/>
      <c r="M306" s="56"/>
    </row>
    <row r="307" spans="1:13" ht="15">
      <c r="A307" s="163"/>
      <c r="B307" s="20" t="s">
        <v>364</v>
      </c>
      <c r="C307" s="9"/>
      <c r="D307" s="6"/>
      <c r="E307" s="35" t="s">
        <v>24</v>
      </c>
      <c r="F307" s="35" t="s">
        <v>22</v>
      </c>
      <c r="G307" s="134">
        <v>5</v>
      </c>
      <c r="H307" s="134">
        <v>3</v>
      </c>
      <c r="I307" s="134">
        <v>6</v>
      </c>
      <c r="J307" s="35">
        <v>232</v>
      </c>
      <c r="K307" s="131">
        <v>230</v>
      </c>
      <c r="L307" s="58"/>
      <c r="M307" s="56"/>
    </row>
    <row r="308" spans="1:13" ht="15">
      <c r="A308" s="163"/>
      <c r="B308" s="84" t="s">
        <v>365</v>
      </c>
      <c r="C308" s="9"/>
      <c r="D308" s="6"/>
      <c r="E308" s="35" t="s">
        <v>47</v>
      </c>
      <c r="F308" s="35" t="s">
        <v>24</v>
      </c>
      <c r="G308" s="134">
        <v>15</v>
      </c>
      <c r="H308" s="134">
        <v>10</v>
      </c>
      <c r="I308" s="134">
        <v>18</v>
      </c>
      <c r="J308" s="35">
        <v>232</v>
      </c>
      <c r="K308" s="131">
        <v>230</v>
      </c>
      <c r="L308" s="58"/>
      <c r="M308" s="56"/>
    </row>
    <row r="309" spans="1:13" ht="15">
      <c r="A309" s="163"/>
      <c r="B309" s="28" t="s">
        <v>366</v>
      </c>
      <c r="C309" s="9"/>
      <c r="D309" s="6"/>
      <c r="E309" s="35" t="s">
        <v>26</v>
      </c>
      <c r="F309" s="35" t="s">
        <v>24</v>
      </c>
      <c r="G309" s="134">
        <v>4</v>
      </c>
      <c r="H309" s="134">
        <v>1</v>
      </c>
      <c r="I309" s="134">
        <v>2</v>
      </c>
      <c r="J309" s="35">
        <v>232</v>
      </c>
      <c r="K309" s="131">
        <v>230</v>
      </c>
      <c r="L309" s="58"/>
      <c r="M309" s="56"/>
    </row>
    <row r="310" spans="1:13" ht="27.75" customHeight="1">
      <c r="A310" s="171"/>
      <c r="B310" s="21" t="s">
        <v>367</v>
      </c>
      <c r="C310" s="26"/>
      <c r="D310" s="11">
        <v>400</v>
      </c>
      <c r="E310" s="135" t="s">
        <v>18</v>
      </c>
      <c r="F310" s="137" t="s">
        <v>18</v>
      </c>
      <c r="G310" s="125">
        <v>0</v>
      </c>
      <c r="H310" s="125">
        <v>2</v>
      </c>
      <c r="I310" s="125">
        <v>0</v>
      </c>
      <c r="J310" s="35">
        <v>223</v>
      </c>
      <c r="K310" s="131">
        <v>220</v>
      </c>
      <c r="L310" s="58">
        <f>100*(J310*(G310+H310+I310)+J311*(G311+H311+I311)+J312*(G312+H312+I312)+J313*(I313+H313+G313)+J314*(G314+H314+I314)+J315*(G315+H315+I315)+J316*(G316+H316+I316))/(D310*1000)</f>
        <v>26.59275</v>
      </c>
      <c r="M310" s="56"/>
    </row>
    <row r="311" spans="1:13" ht="15" customHeight="1">
      <c r="A311" s="171"/>
      <c r="B311" s="6" t="s">
        <v>368</v>
      </c>
      <c r="C311" s="181" t="s">
        <v>369</v>
      </c>
      <c r="D311" s="6"/>
      <c r="E311" s="135" t="s">
        <v>21</v>
      </c>
      <c r="F311" s="135" t="s">
        <v>21</v>
      </c>
      <c r="G311" s="125">
        <v>0</v>
      </c>
      <c r="H311" s="125">
        <v>2</v>
      </c>
      <c r="I311" s="125">
        <v>3</v>
      </c>
      <c r="J311" s="35">
        <v>223</v>
      </c>
      <c r="K311" s="131">
        <v>220</v>
      </c>
      <c r="L311" s="58"/>
      <c r="M311" s="56"/>
    </row>
    <row r="312" spans="1:13" ht="15" customHeight="1">
      <c r="A312" s="171"/>
      <c r="B312" s="6" t="s">
        <v>370</v>
      </c>
      <c r="C312" s="181"/>
      <c r="D312" s="6"/>
      <c r="E312" s="135" t="s">
        <v>26</v>
      </c>
      <c r="F312" s="135" t="s">
        <v>21</v>
      </c>
      <c r="G312" s="125">
        <v>10</v>
      </c>
      <c r="H312" s="125">
        <v>8</v>
      </c>
      <c r="I312" s="125">
        <v>17</v>
      </c>
      <c r="J312" s="35">
        <v>223</v>
      </c>
      <c r="K312" s="131">
        <v>220</v>
      </c>
      <c r="L312" s="58"/>
      <c r="M312" s="56"/>
    </row>
    <row r="313" spans="1:13" ht="15">
      <c r="A313" s="171"/>
      <c r="B313" s="6" t="s">
        <v>371</v>
      </c>
      <c r="C313" s="181"/>
      <c r="D313" s="6"/>
      <c r="E313" s="135" t="s">
        <v>30</v>
      </c>
      <c r="F313" s="135" t="s">
        <v>24</v>
      </c>
      <c r="G313" s="138">
        <v>24</v>
      </c>
      <c r="H313" s="138">
        <v>40</v>
      </c>
      <c r="I313" s="138">
        <v>26</v>
      </c>
      <c r="J313" s="35">
        <v>223</v>
      </c>
      <c r="K313" s="131">
        <v>220</v>
      </c>
      <c r="L313" s="58"/>
      <c r="M313" s="56"/>
    </row>
    <row r="314" spans="1:13" ht="15">
      <c r="A314" s="171"/>
      <c r="B314" s="6" t="s">
        <v>372</v>
      </c>
      <c r="C314" s="181"/>
      <c r="D314" s="6"/>
      <c r="E314" s="135" t="s">
        <v>47</v>
      </c>
      <c r="F314" s="135" t="s">
        <v>24</v>
      </c>
      <c r="G314" s="134">
        <v>35</v>
      </c>
      <c r="H314" s="134">
        <v>52</v>
      </c>
      <c r="I314" s="134">
        <v>54</v>
      </c>
      <c r="J314" s="35">
        <v>223</v>
      </c>
      <c r="K314" s="131">
        <v>220</v>
      </c>
      <c r="L314" s="58"/>
      <c r="M314" s="56"/>
    </row>
    <row r="315" spans="1:13" ht="15">
      <c r="A315" s="171"/>
      <c r="B315" s="6" t="s">
        <v>373</v>
      </c>
      <c r="C315" s="181"/>
      <c r="D315" s="6"/>
      <c r="E315" s="135" t="s">
        <v>18</v>
      </c>
      <c r="F315" s="135" t="s">
        <v>18</v>
      </c>
      <c r="G315" s="125">
        <v>16</v>
      </c>
      <c r="H315" s="125">
        <v>13</v>
      </c>
      <c r="I315" s="125">
        <v>18</v>
      </c>
      <c r="J315" s="35">
        <v>223</v>
      </c>
      <c r="K315" s="131">
        <v>220</v>
      </c>
      <c r="L315" s="58"/>
      <c r="M315" s="56"/>
    </row>
    <row r="316" spans="1:13" ht="15">
      <c r="A316" s="85"/>
      <c r="B316" s="6" t="s">
        <v>374</v>
      </c>
      <c r="C316" s="181"/>
      <c r="D316" s="6"/>
      <c r="E316" s="135" t="s">
        <v>30</v>
      </c>
      <c r="F316" s="135" t="s">
        <v>24</v>
      </c>
      <c r="G316" s="134">
        <v>51</v>
      </c>
      <c r="H316" s="134">
        <v>50</v>
      </c>
      <c r="I316" s="134">
        <v>56</v>
      </c>
      <c r="J316" s="35">
        <v>223</v>
      </c>
      <c r="K316" s="131">
        <v>220</v>
      </c>
      <c r="L316" s="58"/>
      <c r="M316" s="56"/>
    </row>
    <row r="317" spans="1:13" ht="16.5" customHeight="1">
      <c r="A317" s="163" t="s">
        <v>375</v>
      </c>
      <c r="B317" s="20" t="s">
        <v>376</v>
      </c>
      <c r="C317" s="21"/>
      <c r="D317" s="11">
        <v>400</v>
      </c>
      <c r="E317" s="35" t="s">
        <v>19</v>
      </c>
      <c r="F317" s="35" t="s">
        <v>19</v>
      </c>
      <c r="G317" s="125">
        <v>19</v>
      </c>
      <c r="H317" s="125">
        <v>3</v>
      </c>
      <c r="I317" s="125">
        <v>11</v>
      </c>
      <c r="J317" s="35">
        <v>242</v>
      </c>
      <c r="K317" s="131">
        <v>239</v>
      </c>
      <c r="L317" s="58">
        <f>100*(J317*(G317+H317+I317)+J318*(G318+H318+I318))/(D317*1000)</f>
        <v>5.808</v>
      </c>
      <c r="M317" s="56"/>
    </row>
    <row r="318" spans="1:13" ht="31.5">
      <c r="A318" s="163"/>
      <c r="B318" s="6" t="s">
        <v>377</v>
      </c>
      <c r="C318" s="14" t="s">
        <v>378</v>
      </c>
      <c r="D318" s="6"/>
      <c r="E318" s="35" t="s">
        <v>26</v>
      </c>
      <c r="F318" s="35" t="s">
        <v>24</v>
      </c>
      <c r="G318" s="125">
        <v>36</v>
      </c>
      <c r="H318" s="125">
        <v>18</v>
      </c>
      <c r="I318" s="125">
        <v>9</v>
      </c>
      <c r="J318" s="35">
        <v>242</v>
      </c>
      <c r="K318" s="131">
        <v>239</v>
      </c>
      <c r="L318" s="58"/>
      <c r="M318" s="56"/>
    </row>
    <row r="319" spans="1:13" ht="15">
      <c r="A319" s="163"/>
      <c r="B319" s="6" t="s">
        <v>379</v>
      </c>
      <c r="C319" s="9"/>
      <c r="D319" s="6">
        <v>400</v>
      </c>
      <c r="E319" s="35" t="s">
        <v>24</v>
      </c>
      <c r="F319" s="35" t="s">
        <v>18</v>
      </c>
      <c r="G319" s="125">
        <v>12</v>
      </c>
      <c r="H319" s="125">
        <v>9</v>
      </c>
      <c r="I319" s="125">
        <v>9</v>
      </c>
      <c r="J319" s="35">
        <v>242</v>
      </c>
      <c r="K319" s="131">
        <v>239</v>
      </c>
      <c r="L319" s="58">
        <f>100*(J319*(G319+H319+I319)+J320*(G320+H320+I320)+J321*(G321+H321+I321)+J322*(I322+H322+G322)+J323*(G323+H323+I323)+J324*(G324+H324+I324))/(D319*1000)</f>
        <v>12.0395</v>
      </c>
      <c r="M319" s="56"/>
    </row>
    <row r="320" spans="1:13" ht="15">
      <c r="A320" s="163"/>
      <c r="B320" s="6" t="s">
        <v>380</v>
      </c>
      <c r="C320" s="9"/>
      <c r="D320" s="6"/>
      <c r="E320" s="35" t="s">
        <v>24</v>
      </c>
      <c r="F320" s="35" t="s">
        <v>22</v>
      </c>
      <c r="G320" s="125">
        <v>13</v>
      </c>
      <c r="H320" s="125">
        <v>9</v>
      </c>
      <c r="I320" s="125">
        <v>3</v>
      </c>
      <c r="J320" s="35">
        <v>242</v>
      </c>
      <c r="K320" s="131">
        <v>239</v>
      </c>
      <c r="L320" s="58"/>
      <c r="M320" s="56"/>
    </row>
    <row r="321" spans="1:13" ht="15">
      <c r="A321" s="163"/>
      <c r="B321" s="6" t="s">
        <v>381</v>
      </c>
      <c r="C321" s="9"/>
      <c r="D321" s="6"/>
      <c r="E321" s="35" t="s">
        <v>24</v>
      </c>
      <c r="F321" s="35" t="s">
        <v>24</v>
      </c>
      <c r="G321" s="125">
        <v>1</v>
      </c>
      <c r="H321" s="125">
        <v>0</v>
      </c>
      <c r="I321" s="125">
        <v>0</v>
      </c>
      <c r="J321" s="35">
        <v>242</v>
      </c>
      <c r="K321" s="131">
        <v>239</v>
      </c>
      <c r="L321" s="58"/>
      <c r="M321" s="56"/>
    </row>
    <row r="322" spans="1:13" ht="15">
      <c r="A322" s="163"/>
      <c r="B322" s="6" t="s">
        <v>382</v>
      </c>
      <c r="C322" s="9"/>
      <c r="D322" s="6"/>
      <c r="E322" s="35" t="s">
        <v>26</v>
      </c>
      <c r="F322" s="35" t="s">
        <v>21</v>
      </c>
      <c r="G322" s="125">
        <v>44</v>
      </c>
      <c r="H322" s="125">
        <v>15</v>
      </c>
      <c r="I322" s="125">
        <v>28</v>
      </c>
      <c r="J322" s="35">
        <v>242</v>
      </c>
      <c r="K322" s="131">
        <v>239</v>
      </c>
      <c r="L322" s="58"/>
      <c r="M322" s="56"/>
    </row>
    <row r="323" spans="1:13" ht="15">
      <c r="A323" s="163"/>
      <c r="B323" s="6" t="s">
        <v>383</v>
      </c>
      <c r="C323" s="9"/>
      <c r="D323" s="6"/>
      <c r="E323" s="35" t="s">
        <v>24</v>
      </c>
      <c r="F323" s="35" t="s">
        <v>22</v>
      </c>
      <c r="G323" s="125">
        <v>21</v>
      </c>
      <c r="H323" s="125">
        <v>18</v>
      </c>
      <c r="I323" s="125">
        <v>15</v>
      </c>
      <c r="J323" s="35">
        <v>242</v>
      </c>
      <c r="K323" s="131">
        <v>239</v>
      </c>
      <c r="L323" s="58"/>
      <c r="M323" s="56"/>
    </row>
    <row r="324" spans="1:13" ht="15">
      <c r="A324" s="163"/>
      <c r="B324" s="6" t="s">
        <v>384</v>
      </c>
      <c r="C324" s="9"/>
      <c r="D324" s="6"/>
      <c r="E324" s="35" t="s">
        <v>21</v>
      </c>
      <c r="F324" s="35" t="s">
        <v>18</v>
      </c>
      <c r="G324" s="125">
        <v>0</v>
      </c>
      <c r="H324" s="125">
        <v>2</v>
      </c>
      <c r="I324" s="125">
        <v>0</v>
      </c>
      <c r="J324" s="35">
        <v>242</v>
      </c>
      <c r="K324" s="131">
        <v>239</v>
      </c>
      <c r="L324" s="58"/>
      <c r="M324" s="56"/>
    </row>
    <row r="325" spans="1:13" ht="15.75" customHeight="1">
      <c r="A325" s="177" t="s">
        <v>325</v>
      </c>
      <c r="B325" s="20" t="s">
        <v>385</v>
      </c>
      <c r="C325" s="208" t="s">
        <v>386</v>
      </c>
      <c r="D325" s="11">
        <v>400</v>
      </c>
      <c r="E325" s="35" t="s">
        <v>30</v>
      </c>
      <c r="F325" s="35" t="s">
        <v>21</v>
      </c>
      <c r="G325" s="125">
        <v>38</v>
      </c>
      <c r="H325" s="125">
        <v>82</v>
      </c>
      <c r="I325" s="125">
        <v>50</v>
      </c>
      <c r="J325" s="35">
        <v>236</v>
      </c>
      <c r="K325" s="131">
        <v>234</v>
      </c>
      <c r="L325" s="58">
        <f>100*(J325*(G325+H325+I325)+J326*(G326+H326+I326)+J327*(G327+H327+I327)+J328*(I328+H328+G328))/(D325*1000)</f>
        <v>22.007</v>
      </c>
      <c r="M325" s="56"/>
    </row>
    <row r="326" spans="1:13" ht="15" customHeight="1">
      <c r="A326" s="177"/>
      <c r="B326" s="6" t="s">
        <v>387</v>
      </c>
      <c r="C326" s="208"/>
      <c r="D326" s="6"/>
      <c r="E326" s="35" t="s">
        <v>24</v>
      </c>
      <c r="F326" s="35" t="s">
        <v>24</v>
      </c>
      <c r="G326" s="125">
        <v>3</v>
      </c>
      <c r="H326" s="125">
        <v>1</v>
      </c>
      <c r="I326" s="125">
        <v>2</v>
      </c>
      <c r="J326" s="35">
        <v>236</v>
      </c>
      <c r="K326" s="131">
        <v>234</v>
      </c>
      <c r="L326" s="58"/>
      <c r="M326" s="56"/>
    </row>
    <row r="327" spans="1:13" ht="15" customHeight="1">
      <c r="A327" s="177"/>
      <c r="B327" s="6" t="s">
        <v>388</v>
      </c>
      <c r="C327" s="208"/>
      <c r="D327" s="6"/>
      <c r="E327" s="35" t="s">
        <v>30</v>
      </c>
      <c r="F327" s="35" t="s">
        <v>21</v>
      </c>
      <c r="G327" s="125">
        <v>18</v>
      </c>
      <c r="H327" s="125">
        <v>31</v>
      </c>
      <c r="I327" s="125">
        <v>24</v>
      </c>
      <c r="J327" s="35">
        <v>236</v>
      </c>
      <c r="K327" s="131">
        <v>234</v>
      </c>
      <c r="L327" s="58"/>
      <c r="M327" s="56"/>
    </row>
    <row r="328" spans="1:13" ht="15" customHeight="1">
      <c r="A328" s="177"/>
      <c r="B328" s="6" t="s">
        <v>389</v>
      </c>
      <c r="C328" s="208"/>
      <c r="D328" s="6"/>
      <c r="E328" s="35" t="s">
        <v>30</v>
      </c>
      <c r="F328" s="35" t="s">
        <v>21</v>
      </c>
      <c r="G328" s="125">
        <v>32</v>
      </c>
      <c r="H328" s="125">
        <v>28</v>
      </c>
      <c r="I328" s="125">
        <v>64</v>
      </c>
      <c r="J328" s="35">
        <v>236</v>
      </c>
      <c r="K328" s="131">
        <v>234</v>
      </c>
      <c r="L328" s="58"/>
      <c r="M328" s="56"/>
    </row>
    <row r="329" spans="1:13" ht="16.5" customHeight="1">
      <c r="A329" s="163" t="s">
        <v>325</v>
      </c>
      <c r="B329" s="20" t="s">
        <v>390</v>
      </c>
      <c r="C329" s="26"/>
      <c r="D329" s="11">
        <v>630</v>
      </c>
      <c r="E329" s="35" t="s">
        <v>82</v>
      </c>
      <c r="F329" s="35" t="s">
        <v>47</v>
      </c>
      <c r="G329" s="125">
        <v>25</v>
      </c>
      <c r="H329" s="125">
        <v>41</v>
      </c>
      <c r="I329" s="125">
        <v>40</v>
      </c>
      <c r="J329" s="35">
        <v>216</v>
      </c>
      <c r="K329" s="131">
        <v>208</v>
      </c>
      <c r="L329" s="58">
        <f>100*(J329*(G329+H329+I329)+J330*(G330+H330+I330)+J331*(G331+H331+I331)+J332*(I332+H332+G332)+J333*(G333+H333+I333)+J334*(G334+H334+I334))/(D329*1000)</f>
        <v>16.97142857142857</v>
      </c>
      <c r="M329" s="56"/>
    </row>
    <row r="330" spans="1:13" ht="15.75">
      <c r="A330" s="163"/>
      <c r="B330" s="6" t="s">
        <v>391</v>
      </c>
      <c r="C330" s="14" t="s">
        <v>392</v>
      </c>
      <c r="D330" s="6"/>
      <c r="E330" s="35" t="s">
        <v>21</v>
      </c>
      <c r="F330" s="35" t="s">
        <v>18</v>
      </c>
      <c r="G330" s="125">
        <v>0</v>
      </c>
      <c r="H330" s="125">
        <v>3</v>
      </c>
      <c r="I330" s="125">
        <v>2</v>
      </c>
      <c r="J330" s="35">
        <v>216</v>
      </c>
      <c r="K330" s="131">
        <v>208</v>
      </c>
      <c r="L330" s="58"/>
      <c r="M330" s="56"/>
    </row>
    <row r="331" spans="1:13" ht="15.75">
      <c r="A331" s="163"/>
      <c r="B331" s="6" t="s">
        <v>393</v>
      </c>
      <c r="C331" s="14"/>
      <c r="D331" s="6"/>
      <c r="E331" s="35" t="s">
        <v>24</v>
      </c>
      <c r="F331" s="35" t="s">
        <v>22</v>
      </c>
      <c r="G331" s="125">
        <v>13</v>
      </c>
      <c r="H331" s="125">
        <v>13</v>
      </c>
      <c r="I331" s="125">
        <v>12</v>
      </c>
      <c r="J331" s="35">
        <v>216</v>
      </c>
      <c r="K331" s="131">
        <v>208</v>
      </c>
      <c r="L331" s="58"/>
      <c r="M331" s="56"/>
    </row>
    <row r="332" spans="1:13" ht="15.75">
      <c r="A332" s="163"/>
      <c r="B332" s="6" t="s">
        <v>394</v>
      </c>
      <c r="C332" s="14"/>
      <c r="D332" s="6"/>
      <c r="E332" s="35" t="s">
        <v>24</v>
      </c>
      <c r="F332" s="35" t="s">
        <v>22</v>
      </c>
      <c r="G332" s="125">
        <v>20</v>
      </c>
      <c r="H332" s="125">
        <v>20</v>
      </c>
      <c r="I332" s="125">
        <v>23</v>
      </c>
      <c r="J332" s="35">
        <v>216</v>
      </c>
      <c r="K332" s="131">
        <v>208</v>
      </c>
      <c r="L332" s="58"/>
      <c r="M332" s="56"/>
    </row>
    <row r="333" spans="1:13" ht="15">
      <c r="A333" s="163"/>
      <c r="B333" s="6" t="s">
        <v>395</v>
      </c>
      <c r="C333" s="9"/>
      <c r="D333" s="6"/>
      <c r="E333" s="35" t="s">
        <v>22</v>
      </c>
      <c r="F333" s="35" t="s">
        <v>19</v>
      </c>
      <c r="G333" s="125">
        <v>20</v>
      </c>
      <c r="H333" s="125">
        <v>6</v>
      </c>
      <c r="I333" s="125">
        <v>7</v>
      </c>
      <c r="J333" s="35">
        <v>216</v>
      </c>
      <c r="K333" s="131">
        <v>208</v>
      </c>
      <c r="L333" s="58"/>
      <c r="M333" s="56"/>
    </row>
    <row r="334" spans="1:13" ht="15">
      <c r="A334" s="163"/>
      <c r="B334" s="6" t="s">
        <v>396</v>
      </c>
      <c r="C334" s="9"/>
      <c r="D334" s="6"/>
      <c r="E334" s="35" t="s">
        <v>26</v>
      </c>
      <c r="F334" s="35" t="s">
        <v>24</v>
      </c>
      <c r="G334" s="125">
        <v>97</v>
      </c>
      <c r="H334" s="125">
        <v>103</v>
      </c>
      <c r="I334" s="125">
        <v>50</v>
      </c>
      <c r="J334" s="35">
        <v>216</v>
      </c>
      <c r="K334" s="131">
        <v>208</v>
      </c>
      <c r="L334" s="58"/>
      <c r="M334" s="56"/>
    </row>
    <row r="335" spans="1:13" ht="15">
      <c r="A335" s="163"/>
      <c r="B335" s="20" t="s">
        <v>397</v>
      </c>
      <c r="C335" s="9"/>
      <c r="D335" s="6">
        <v>630</v>
      </c>
      <c r="E335" s="35" t="s">
        <v>22</v>
      </c>
      <c r="F335" s="35" t="s">
        <v>19</v>
      </c>
      <c r="G335" s="125">
        <v>0</v>
      </c>
      <c r="H335" s="125">
        <v>3</v>
      </c>
      <c r="I335" s="125">
        <v>13</v>
      </c>
      <c r="J335" s="35">
        <v>220</v>
      </c>
      <c r="K335" s="131">
        <v>220</v>
      </c>
      <c r="L335" s="58">
        <f>100*(J335*(G335+H335+I335)+J336*(G336+H336+I336))/(D335*1000)</f>
        <v>1.711111111111111</v>
      </c>
      <c r="M335" s="56"/>
    </row>
    <row r="336" spans="1:13" ht="15">
      <c r="A336" s="163"/>
      <c r="B336" s="6" t="s">
        <v>398</v>
      </c>
      <c r="C336" s="9"/>
      <c r="D336" s="6"/>
      <c r="E336" s="35" t="s">
        <v>21</v>
      </c>
      <c r="F336" s="35" t="s">
        <v>18</v>
      </c>
      <c r="G336" s="125">
        <v>20</v>
      </c>
      <c r="H336" s="125">
        <v>4</v>
      </c>
      <c r="I336" s="125">
        <v>9</v>
      </c>
      <c r="J336" s="35">
        <v>220</v>
      </c>
      <c r="K336" s="131">
        <v>220</v>
      </c>
      <c r="L336" s="58"/>
      <c r="M336" s="56"/>
    </row>
    <row r="337" spans="1:13" ht="15.75">
      <c r="A337" s="163"/>
      <c r="B337" s="6" t="s">
        <v>399</v>
      </c>
      <c r="C337" s="14" t="s">
        <v>400</v>
      </c>
      <c r="D337" s="6">
        <v>400</v>
      </c>
      <c r="E337" s="35" t="s">
        <v>24</v>
      </c>
      <c r="F337" s="35" t="s">
        <v>22</v>
      </c>
      <c r="G337" s="125">
        <v>4</v>
      </c>
      <c r="H337" s="125">
        <v>0</v>
      </c>
      <c r="I337" s="125">
        <v>6</v>
      </c>
      <c r="J337" s="35">
        <v>226</v>
      </c>
      <c r="K337" s="131">
        <v>220</v>
      </c>
      <c r="L337" s="58">
        <f>100*(J337*(G337+H337+I337))/(D337*1000)</f>
        <v>0.565</v>
      </c>
      <c r="M337" s="56"/>
    </row>
    <row r="338" spans="1:13" ht="15">
      <c r="A338" s="163"/>
      <c r="B338" s="20" t="s">
        <v>401</v>
      </c>
      <c r="C338" s="9"/>
      <c r="D338" s="6">
        <v>400</v>
      </c>
      <c r="E338" s="35" t="s">
        <v>22</v>
      </c>
      <c r="F338" s="35" t="s">
        <v>19</v>
      </c>
      <c r="G338" s="125">
        <v>1</v>
      </c>
      <c r="H338" s="125">
        <v>8</v>
      </c>
      <c r="I338" s="125">
        <v>1</v>
      </c>
      <c r="J338" s="35">
        <v>226</v>
      </c>
      <c r="K338" s="131">
        <v>220</v>
      </c>
      <c r="L338" s="58">
        <f>100*(J338*(G338+H338+I338)+J339*(G339+H339+I339)+J340*(G340+H340+I340))/(D338*1000)</f>
        <v>10.396</v>
      </c>
      <c r="M338" s="56"/>
    </row>
    <row r="339" spans="1:13" ht="15">
      <c r="A339" s="163"/>
      <c r="B339" s="6" t="s">
        <v>402</v>
      </c>
      <c r="C339" s="9"/>
      <c r="D339" s="6"/>
      <c r="E339" s="35" t="s">
        <v>26</v>
      </c>
      <c r="F339" s="35" t="s">
        <v>18</v>
      </c>
      <c r="G339" s="125">
        <v>35</v>
      </c>
      <c r="H339" s="125">
        <v>55</v>
      </c>
      <c r="I339" s="125">
        <v>22</v>
      </c>
      <c r="J339" s="35">
        <v>226</v>
      </c>
      <c r="K339" s="131">
        <v>220</v>
      </c>
      <c r="L339" s="58"/>
      <c r="M339" s="56"/>
    </row>
    <row r="340" spans="1:13" ht="15">
      <c r="A340" s="163"/>
      <c r="B340" s="6" t="s">
        <v>403</v>
      </c>
      <c r="C340" s="9"/>
      <c r="D340" s="6"/>
      <c r="E340" s="35" t="s">
        <v>22</v>
      </c>
      <c r="F340" s="35" t="s">
        <v>22</v>
      </c>
      <c r="G340" s="125">
        <v>18</v>
      </c>
      <c r="H340" s="125">
        <v>14</v>
      </c>
      <c r="I340" s="125">
        <v>30</v>
      </c>
      <c r="J340" s="35">
        <v>226</v>
      </c>
      <c r="K340" s="131">
        <v>220</v>
      </c>
      <c r="L340" s="58"/>
      <c r="M340" s="56"/>
    </row>
    <row r="341" spans="1:13" ht="15.75" customHeight="1">
      <c r="A341" s="165" t="s">
        <v>325</v>
      </c>
      <c r="B341" s="20" t="s">
        <v>404</v>
      </c>
      <c r="C341" s="21"/>
      <c r="D341" s="11">
        <v>250</v>
      </c>
      <c r="E341" s="35" t="s">
        <v>47</v>
      </c>
      <c r="F341" s="35" t="s">
        <v>24</v>
      </c>
      <c r="G341" s="134">
        <v>0</v>
      </c>
      <c r="H341" s="134">
        <v>3</v>
      </c>
      <c r="I341" s="134">
        <v>15</v>
      </c>
      <c r="J341" s="126">
        <v>220</v>
      </c>
      <c r="K341" s="127">
        <v>212</v>
      </c>
      <c r="L341" s="58">
        <f>100*(J341*(G341+H341+I341)+J342*(G342+H342+I342)+J343*(G343+H343+I343)+J344*(I344+H344+G344)+J345*(G345+H345+I345))/(D341*1000)</f>
        <v>16.456</v>
      </c>
      <c r="M341" s="56"/>
    </row>
    <row r="342" spans="1:13" ht="15" customHeight="1">
      <c r="A342" s="165"/>
      <c r="B342" s="7" t="s">
        <v>405</v>
      </c>
      <c r="C342" s="181" t="s">
        <v>406</v>
      </c>
      <c r="D342" s="20"/>
      <c r="E342" s="35" t="s">
        <v>21</v>
      </c>
      <c r="F342" s="35" t="s">
        <v>18</v>
      </c>
      <c r="G342" s="134">
        <v>19</v>
      </c>
      <c r="H342" s="134">
        <v>7</v>
      </c>
      <c r="I342" s="134">
        <v>1</v>
      </c>
      <c r="J342" s="126">
        <v>220</v>
      </c>
      <c r="K342" s="127">
        <v>212</v>
      </c>
      <c r="L342" s="58"/>
      <c r="M342" s="56"/>
    </row>
    <row r="343" spans="1:13" ht="15" customHeight="1">
      <c r="A343" s="165"/>
      <c r="B343" s="7" t="s">
        <v>407</v>
      </c>
      <c r="C343" s="181"/>
      <c r="D343" s="20"/>
      <c r="E343" s="35" t="s">
        <v>21</v>
      </c>
      <c r="F343" s="35" t="s">
        <v>18</v>
      </c>
      <c r="G343" s="134">
        <v>10</v>
      </c>
      <c r="H343" s="134">
        <v>3</v>
      </c>
      <c r="I343" s="134">
        <v>1</v>
      </c>
      <c r="J343" s="126">
        <v>220</v>
      </c>
      <c r="K343" s="127">
        <v>212</v>
      </c>
      <c r="L343" s="58"/>
      <c r="M343" s="56"/>
    </row>
    <row r="344" spans="1:13" ht="15">
      <c r="A344" s="165"/>
      <c r="B344" s="7" t="s">
        <v>408</v>
      </c>
      <c r="C344" s="181"/>
      <c r="D344" s="20"/>
      <c r="E344" s="35" t="s">
        <v>21</v>
      </c>
      <c r="F344" s="35" t="s">
        <v>18</v>
      </c>
      <c r="G344" s="134">
        <v>60</v>
      </c>
      <c r="H344" s="134">
        <v>39</v>
      </c>
      <c r="I344" s="134">
        <v>25</v>
      </c>
      <c r="J344" s="126">
        <v>220</v>
      </c>
      <c r="K344" s="127">
        <v>212</v>
      </c>
      <c r="L344" s="58"/>
      <c r="M344" s="56"/>
    </row>
    <row r="345" spans="1:13" ht="15">
      <c r="A345" s="165"/>
      <c r="B345" s="7" t="s">
        <v>409</v>
      </c>
      <c r="C345" s="181"/>
      <c r="D345" s="20"/>
      <c r="E345" s="35" t="s">
        <v>18</v>
      </c>
      <c r="F345" s="35" t="s">
        <v>18</v>
      </c>
      <c r="G345" s="134">
        <v>2</v>
      </c>
      <c r="H345" s="134">
        <v>0</v>
      </c>
      <c r="I345" s="134">
        <v>2</v>
      </c>
      <c r="J345" s="126">
        <v>220</v>
      </c>
      <c r="K345" s="127">
        <v>212</v>
      </c>
      <c r="L345" s="58"/>
      <c r="M345" s="56"/>
    </row>
    <row r="346" spans="1:13" ht="16.5" customHeight="1">
      <c r="A346" s="177" t="s">
        <v>325</v>
      </c>
      <c r="B346" s="20" t="s">
        <v>410</v>
      </c>
      <c r="C346" s="181" t="s">
        <v>411</v>
      </c>
      <c r="D346" s="11">
        <v>630</v>
      </c>
      <c r="E346" s="35" t="s">
        <v>47</v>
      </c>
      <c r="F346" s="35" t="s">
        <v>21</v>
      </c>
      <c r="G346" s="125">
        <v>15</v>
      </c>
      <c r="H346" s="125">
        <v>0</v>
      </c>
      <c r="I346" s="125">
        <v>14</v>
      </c>
      <c r="J346" s="35">
        <v>246</v>
      </c>
      <c r="K346" s="131">
        <v>232</v>
      </c>
      <c r="L346" s="58">
        <f>100*(J346*(G346+H346+I346)+J347*(G347+H347+I347)+J348*(G348+H348+I348)+J349*(I349+H349+G349)+J350*(G350+H350+I350)+J351*(G351+H351+I351)+J352*(G352+H352+I352))/(D346*1000)</f>
        <v>17.727619047619047</v>
      </c>
      <c r="M346" s="56"/>
    </row>
    <row r="347" spans="1:13" ht="15" customHeight="1">
      <c r="A347" s="177"/>
      <c r="B347" s="6" t="s">
        <v>412</v>
      </c>
      <c r="C347" s="181"/>
      <c r="D347" s="6"/>
      <c r="E347" s="35" t="s">
        <v>21</v>
      </c>
      <c r="F347" s="35" t="s">
        <v>24</v>
      </c>
      <c r="G347" s="125">
        <v>10</v>
      </c>
      <c r="H347" s="125">
        <v>18</v>
      </c>
      <c r="I347" s="125">
        <v>13</v>
      </c>
      <c r="J347" s="35">
        <v>246</v>
      </c>
      <c r="K347" s="131">
        <v>232</v>
      </c>
      <c r="L347" s="58"/>
      <c r="M347" s="56"/>
    </row>
    <row r="348" spans="1:13" ht="15" customHeight="1">
      <c r="A348" s="177"/>
      <c r="B348" s="6" t="s">
        <v>413</v>
      </c>
      <c r="C348" s="181"/>
      <c r="D348" s="6"/>
      <c r="E348" s="35" t="s">
        <v>47</v>
      </c>
      <c r="F348" s="35" t="s">
        <v>18</v>
      </c>
      <c r="G348" s="125">
        <v>16</v>
      </c>
      <c r="H348" s="125">
        <v>28</v>
      </c>
      <c r="I348" s="125">
        <v>18</v>
      </c>
      <c r="J348" s="35">
        <v>246</v>
      </c>
      <c r="K348" s="131">
        <v>232</v>
      </c>
      <c r="L348" s="58"/>
      <c r="M348" s="56"/>
    </row>
    <row r="349" spans="1:13" ht="15" customHeight="1">
      <c r="A349" s="177"/>
      <c r="B349" s="6" t="s">
        <v>414</v>
      </c>
      <c r="C349" s="181"/>
      <c r="D349" s="6"/>
      <c r="E349" s="35" t="s">
        <v>26</v>
      </c>
      <c r="F349" s="35" t="s">
        <v>21</v>
      </c>
      <c r="G349" s="125">
        <v>80</v>
      </c>
      <c r="H349" s="125">
        <v>96</v>
      </c>
      <c r="I349" s="125">
        <v>79</v>
      </c>
      <c r="J349" s="35">
        <v>246</v>
      </c>
      <c r="K349" s="131">
        <v>232</v>
      </c>
      <c r="L349" s="58"/>
      <c r="M349" s="56"/>
    </row>
    <row r="350" spans="1:13" ht="15" customHeight="1">
      <c r="A350" s="177"/>
      <c r="B350" s="6" t="s">
        <v>415</v>
      </c>
      <c r="C350" s="181"/>
      <c r="D350" s="6"/>
      <c r="E350" s="35" t="s">
        <v>19</v>
      </c>
      <c r="F350" s="35" t="s">
        <v>19</v>
      </c>
      <c r="G350" s="125">
        <v>1</v>
      </c>
      <c r="H350" s="125">
        <v>1</v>
      </c>
      <c r="I350" s="125">
        <v>1</v>
      </c>
      <c r="J350" s="35">
        <v>246</v>
      </c>
      <c r="K350" s="131">
        <v>232</v>
      </c>
      <c r="L350" s="58"/>
      <c r="M350" s="56"/>
    </row>
    <row r="351" spans="1:13" ht="15" customHeight="1">
      <c r="A351" s="177"/>
      <c r="B351" s="6" t="s">
        <v>416</v>
      </c>
      <c r="C351" s="181"/>
      <c r="D351" s="6"/>
      <c r="E351" s="35" t="s">
        <v>24</v>
      </c>
      <c r="F351" s="35" t="s">
        <v>22</v>
      </c>
      <c r="G351" s="125">
        <v>0</v>
      </c>
      <c r="H351" s="125">
        <v>1</v>
      </c>
      <c r="I351" s="125">
        <v>0</v>
      </c>
      <c r="J351" s="35">
        <v>246</v>
      </c>
      <c r="K351" s="131">
        <v>232</v>
      </c>
      <c r="L351" s="58"/>
      <c r="M351" s="56"/>
    </row>
    <row r="352" spans="1:13" ht="14.25" customHeight="1">
      <c r="A352" s="177"/>
      <c r="B352" s="6" t="s">
        <v>417</v>
      </c>
      <c r="C352" s="181"/>
      <c r="D352" s="6"/>
      <c r="E352" s="35" t="s">
        <v>26</v>
      </c>
      <c r="F352" s="35" t="s">
        <v>24</v>
      </c>
      <c r="G352" s="125">
        <v>24</v>
      </c>
      <c r="H352" s="125">
        <v>21</v>
      </c>
      <c r="I352" s="125">
        <v>18</v>
      </c>
      <c r="J352" s="35">
        <v>246</v>
      </c>
      <c r="K352" s="131">
        <v>232</v>
      </c>
      <c r="L352" s="58"/>
      <c r="M352" s="56"/>
    </row>
    <row r="353" spans="1:13" ht="15">
      <c r="A353" s="177"/>
      <c r="B353" s="20" t="s">
        <v>418</v>
      </c>
      <c r="C353" s="181"/>
      <c r="D353" s="6">
        <v>400</v>
      </c>
      <c r="E353" s="35" t="s">
        <v>47</v>
      </c>
      <c r="F353" s="35" t="s">
        <v>24</v>
      </c>
      <c r="G353" s="125">
        <v>20</v>
      </c>
      <c r="H353" s="125">
        <v>22</v>
      </c>
      <c r="I353" s="125">
        <v>16</v>
      </c>
      <c r="J353" s="35">
        <v>225</v>
      </c>
      <c r="K353" s="131">
        <v>223</v>
      </c>
      <c r="L353" s="58">
        <f>100*(J353*(G353+H353+I353)+J354*(G354+H354+I354)+J355*(G355+H355+I355)+J356*(I356+H356+G356)+J357*(G357+H357+I357))/(D353*1000)</f>
        <v>12.842</v>
      </c>
      <c r="M353" s="56"/>
    </row>
    <row r="354" spans="1:13" ht="15">
      <c r="A354" s="177"/>
      <c r="B354" s="6" t="s">
        <v>419</v>
      </c>
      <c r="C354" s="181"/>
      <c r="D354" s="6"/>
      <c r="E354" s="35" t="s">
        <v>21</v>
      </c>
      <c r="F354" s="35" t="s">
        <v>22</v>
      </c>
      <c r="G354" s="125">
        <v>27</v>
      </c>
      <c r="H354" s="125">
        <v>5</v>
      </c>
      <c r="I354" s="125">
        <v>13</v>
      </c>
      <c r="J354" s="35">
        <v>238</v>
      </c>
      <c r="K354" s="131">
        <v>229</v>
      </c>
      <c r="L354" s="58"/>
      <c r="M354" s="56"/>
    </row>
    <row r="355" spans="1:13" ht="15">
      <c r="A355" s="177"/>
      <c r="B355" s="7" t="s">
        <v>420</v>
      </c>
      <c r="C355" s="181"/>
      <c r="E355" s="35" t="s">
        <v>47</v>
      </c>
      <c r="F355" s="35" t="s">
        <v>24</v>
      </c>
      <c r="G355" s="125">
        <v>33</v>
      </c>
      <c r="H355" s="125">
        <v>26</v>
      </c>
      <c r="I355" s="125">
        <v>20</v>
      </c>
      <c r="J355" s="35">
        <v>238</v>
      </c>
      <c r="K355" s="131">
        <v>229</v>
      </c>
      <c r="L355" s="58"/>
      <c r="M355" s="56"/>
    </row>
    <row r="356" spans="1:13" ht="15">
      <c r="A356" s="177"/>
      <c r="B356" s="6" t="s">
        <v>421</v>
      </c>
      <c r="C356" s="181"/>
      <c r="D356" s="6"/>
      <c r="E356" s="35" t="s">
        <v>19</v>
      </c>
      <c r="F356" s="35" t="s">
        <v>79</v>
      </c>
      <c r="G356" s="125">
        <v>0</v>
      </c>
      <c r="H356" s="125">
        <v>0</v>
      </c>
      <c r="I356" s="125">
        <v>13</v>
      </c>
      <c r="J356" s="35">
        <v>238</v>
      </c>
      <c r="K356" s="131">
        <v>229</v>
      </c>
      <c r="L356" s="58"/>
      <c r="M356" s="56"/>
    </row>
    <row r="357" spans="1:13" ht="15">
      <c r="A357" s="177"/>
      <c r="B357" s="6" t="s">
        <v>422</v>
      </c>
      <c r="C357" s="181"/>
      <c r="D357" s="6"/>
      <c r="E357" s="35" t="s">
        <v>24</v>
      </c>
      <c r="F357" s="35" t="s">
        <v>22</v>
      </c>
      <c r="G357" s="125">
        <v>0</v>
      </c>
      <c r="H357" s="125">
        <v>2</v>
      </c>
      <c r="I357" s="125">
        <v>22</v>
      </c>
      <c r="J357" s="35">
        <v>238</v>
      </c>
      <c r="K357" s="131">
        <v>229</v>
      </c>
      <c r="L357" s="58"/>
      <c r="M357" s="56"/>
    </row>
    <row r="358" spans="1:13" ht="15.75" customHeight="1">
      <c r="A358" s="165" t="s">
        <v>325</v>
      </c>
      <c r="B358" s="6" t="s">
        <v>423</v>
      </c>
      <c r="C358" s="9"/>
      <c r="D358" s="6">
        <v>630</v>
      </c>
      <c r="E358" s="35" t="s">
        <v>21</v>
      </c>
      <c r="F358" s="35" t="s">
        <v>18</v>
      </c>
      <c r="G358" s="125">
        <v>0</v>
      </c>
      <c r="H358" s="125">
        <v>2</v>
      </c>
      <c r="I358" s="125">
        <v>3</v>
      </c>
      <c r="J358" s="35">
        <v>231</v>
      </c>
      <c r="K358" s="131">
        <v>227</v>
      </c>
      <c r="L358" s="58">
        <f>100*(J358*(G358+H358+I358)+J359*(G359+H359+I359)+J360*(G360+H360+I360))/(D358*1000)</f>
        <v>9.35</v>
      </c>
      <c r="M358" s="56"/>
    </row>
    <row r="359" spans="1:13" ht="15" customHeight="1">
      <c r="A359" s="165"/>
      <c r="B359" s="6" t="s">
        <v>424</v>
      </c>
      <c r="C359" s="181" t="s">
        <v>425</v>
      </c>
      <c r="D359" s="6"/>
      <c r="E359" s="35" t="s">
        <v>82</v>
      </c>
      <c r="F359" s="35" t="s">
        <v>21</v>
      </c>
      <c r="G359" s="125">
        <v>41</v>
      </c>
      <c r="H359" s="125">
        <v>46</v>
      </c>
      <c r="I359" s="125">
        <v>29</v>
      </c>
      <c r="J359" s="35">
        <v>231</v>
      </c>
      <c r="K359" s="131">
        <v>227</v>
      </c>
      <c r="L359" s="58"/>
      <c r="M359" s="56"/>
    </row>
    <row r="360" spans="1:13" ht="15" customHeight="1">
      <c r="A360" s="165"/>
      <c r="B360" s="6" t="s">
        <v>426</v>
      </c>
      <c r="C360" s="181"/>
      <c r="D360" s="6"/>
      <c r="E360" s="35" t="s">
        <v>26</v>
      </c>
      <c r="F360" s="35" t="s">
        <v>24</v>
      </c>
      <c r="G360" s="125">
        <v>77</v>
      </c>
      <c r="H360" s="125">
        <v>33</v>
      </c>
      <c r="I360" s="125">
        <v>24</v>
      </c>
      <c r="J360" s="35">
        <v>231</v>
      </c>
      <c r="K360" s="131">
        <v>227</v>
      </c>
      <c r="L360" s="58"/>
      <c r="M360" s="56"/>
    </row>
    <row r="361" spans="1:13" ht="15">
      <c r="A361" s="165"/>
      <c r="B361" s="6" t="s">
        <v>427</v>
      </c>
      <c r="C361" s="9"/>
      <c r="D361" s="6">
        <v>630</v>
      </c>
      <c r="E361" s="35" t="s">
        <v>82</v>
      </c>
      <c r="F361" s="35" t="s">
        <v>21</v>
      </c>
      <c r="G361" s="125">
        <v>45</v>
      </c>
      <c r="H361" s="125">
        <v>76</v>
      </c>
      <c r="I361" s="125">
        <v>61</v>
      </c>
      <c r="J361" s="35">
        <v>237</v>
      </c>
      <c r="K361" s="131">
        <v>233</v>
      </c>
      <c r="L361" s="58">
        <f>100*(J361*(G361+H361+I361)+J362*(G362+H362+I362)+J363*(G363+H363+I363))/(D361*1000)</f>
        <v>15.273333333333333</v>
      </c>
      <c r="M361" s="56"/>
    </row>
    <row r="362" spans="1:13" ht="15">
      <c r="A362" s="165"/>
      <c r="B362" s="6" t="s">
        <v>428</v>
      </c>
      <c r="C362" s="9"/>
      <c r="D362" s="6"/>
      <c r="E362" s="35" t="s">
        <v>26</v>
      </c>
      <c r="F362" s="35" t="s">
        <v>24</v>
      </c>
      <c r="G362" s="125">
        <v>60</v>
      </c>
      <c r="H362" s="125">
        <v>23</v>
      </c>
      <c r="I362" s="125">
        <v>17</v>
      </c>
      <c r="J362" s="35">
        <v>237</v>
      </c>
      <c r="K362" s="131">
        <v>233</v>
      </c>
      <c r="L362" s="58"/>
      <c r="M362" s="56"/>
    </row>
    <row r="363" spans="1:13" ht="15">
      <c r="A363" s="165"/>
      <c r="B363" s="6" t="s">
        <v>429</v>
      </c>
      <c r="C363" s="9"/>
      <c r="D363" s="6"/>
      <c r="E363" s="35" t="s">
        <v>82</v>
      </c>
      <c r="F363" s="35" t="s">
        <v>21</v>
      </c>
      <c r="G363" s="125">
        <v>26</v>
      </c>
      <c r="H363" s="125">
        <v>72</v>
      </c>
      <c r="I363" s="125">
        <v>26</v>
      </c>
      <c r="J363" s="35">
        <v>237</v>
      </c>
      <c r="K363" s="131">
        <v>233</v>
      </c>
      <c r="L363" s="58"/>
      <c r="M363" s="56"/>
    </row>
    <row r="364" spans="1:13" ht="15.75" customHeight="1">
      <c r="A364" s="207" t="s">
        <v>281</v>
      </c>
      <c r="B364" s="20" t="s">
        <v>430</v>
      </c>
      <c r="C364" s="181" t="s">
        <v>431</v>
      </c>
      <c r="D364" s="11">
        <v>400</v>
      </c>
      <c r="E364" s="35" t="s">
        <v>18</v>
      </c>
      <c r="F364" s="35" t="s">
        <v>19</v>
      </c>
      <c r="G364" s="125">
        <v>0</v>
      </c>
      <c r="H364" s="125">
        <v>1</v>
      </c>
      <c r="I364" s="125">
        <v>0</v>
      </c>
      <c r="J364" s="35">
        <v>226</v>
      </c>
      <c r="K364" s="131">
        <v>224</v>
      </c>
      <c r="L364" s="58">
        <f>100*(J364*(G364+H364+I364)+J365*(G365+H365+I365)+J366*(G366+H366+I366)+J367*(I367+H367+G367)+J368*(G368+H368+I368)+J369*(G369+H369+I369)+J370*(G370+H370+I370)+J371*(I371+H371+G371)+J372*(G372+H372+I372))/(D364*1000)</f>
        <v>15.9895</v>
      </c>
      <c r="M364" s="56"/>
    </row>
    <row r="365" spans="1:13" ht="15" customHeight="1">
      <c r="A365" s="207"/>
      <c r="B365" s="6" t="s">
        <v>432</v>
      </c>
      <c r="C365" s="181"/>
      <c r="D365" s="6"/>
      <c r="E365" s="35" t="s">
        <v>24</v>
      </c>
      <c r="F365" s="35" t="s">
        <v>22</v>
      </c>
      <c r="G365" s="125">
        <v>17</v>
      </c>
      <c r="H365" s="125">
        <v>14</v>
      </c>
      <c r="I365" s="125">
        <v>10</v>
      </c>
      <c r="J365" s="35">
        <v>226</v>
      </c>
      <c r="K365" s="131">
        <v>224</v>
      </c>
      <c r="L365" s="58"/>
      <c r="M365" s="56"/>
    </row>
    <row r="366" spans="1:13" ht="15" customHeight="1">
      <c r="A366" s="207"/>
      <c r="B366" s="6" t="s">
        <v>433</v>
      </c>
      <c r="C366" s="181"/>
      <c r="D366" s="6"/>
      <c r="E366" s="35" t="s">
        <v>24</v>
      </c>
      <c r="F366" s="35" t="s">
        <v>22</v>
      </c>
      <c r="G366" s="125">
        <v>4</v>
      </c>
      <c r="H366" s="125">
        <v>2</v>
      </c>
      <c r="I366" s="125">
        <v>16</v>
      </c>
      <c r="J366" s="35">
        <v>226</v>
      </c>
      <c r="K366" s="131">
        <v>224</v>
      </c>
      <c r="L366" s="58"/>
      <c r="M366" s="56"/>
    </row>
    <row r="367" spans="1:13" ht="15" customHeight="1">
      <c r="A367" s="207"/>
      <c r="B367" s="6" t="s">
        <v>434</v>
      </c>
      <c r="C367" s="181"/>
      <c r="D367" s="6"/>
      <c r="E367" s="35" t="s">
        <v>24</v>
      </c>
      <c r="F367" s="35" t="s">
        <v>22</v>
      </c>
      <c r="G367" s="125">
        <v>0</v>
      </c>
      <c r="H367" s="125">
        <v>0</v>
      </c>
      <c r="I367" s="125">
        <v>2</v>
      </c>
      <c r="J367" s="35">
        <v>226</v>
      </c>
      <c r="K367" s="131">
        <v>224</v>
      </c>
      <c r="L367" s="58"/>
      <c r="M367" s="56"/>
    </row>
    <row r="368" spans="1:13" ht="15" customHeight="1">
      <c r="A368" s="207"/>
      <c r="B368" s="6" t="s">
        <v>435</v>
      </c>
      <c r="C368" s="181"/>
      <c r="D368" s="6"/>
      <c r="E368" s="35" t="s">
        <v>26</v>
      </c>
      <c r="F368" s="35" t="s">
        <v>24</v>
      </c>
      <c r="G368" s="125">
        <v>8</v>
      </c>
      <c r="H368" s="125">
        <v>5</v>
      </c>
      <c r="I368" s="125">
        <v>0</v>
      </c>
      <c r="J368" s="35">
        <v>226</v>
      </c>
      <c r="K368" s="131">
        <v>224</v>
      </c>
      <c r="L368" s="58"/>
      <c r="M368" s="56"/>
    </row>
    <row r="369" spans="1:13" ht="15">
      <c r="A369" s="207"/>
      <c r="B369" s="6" t="s">
        <v>436</v>
      </c>
      <c r="C369" s="181"/>
      <c r="D369" s="6"/>
      <c r="E369" s="35" t="s">
        <v>24</v>
      </c>
      <c r="F369" s="35" t="s">
        <v>22</v>
      </c>
      <c r="G369" s="125">
        <v>0</v>
      </c>
      <c r="H369" s="125">
        <v>0</v>
      </c>
      <c r="I369" s="125">
        <v>2</v>
      </c>
      <c r="J369" s="35">
        <v>226</v>
      </c>
      <c r="K369" s="131">
        <v>224</v>
      </c>
      <c r="L369" s="58"/>
      <c r="M369" s="56"/>
    </row>
    <row r="370" spans="1:13" ht="15">
      <c r="A370" s="207"/>
      <c r="B370" s="6" t="s">
        <v>437</v>
      </c>
      <c r="C370" s="181"/>
      <c r="D370" s="6"/>
      <c r="E370" s="35" t="s">
        <v>26</v>
      </c>
      <c r="F370" s="35" t="s">
        <v>24</v>
      </c>
      <c r="G370" s="125">
        <v>15</v>
      </c>
      <c r="H370" s="125">
        <v>10</v>
      </c>
      <c r="I370" s="125">
        <v>9</v>
      </c>
      <c r="J370" s="35">
        <v>226</v>
      </c>
      <c r="K370" s="131">
        <v>224</v>
      </c>
      <c r="L370" s="58"/>
      <c r="M370" s="56"/>
    </row>
    <row r="371" spans="1:13" ht="15">
      <c r="A371" s="207"/>
      <c r="B371" s="6" t="s">
        <v>438</v>
      </c>
      <c r="C371" s="181"/>
      <c r="D371" s="6"/>
      <c r="E371" s="35" t="s">
        <v>26</v>
      </c>
      <c r="F371" s="35" t="s">
        <v>21</v>
      </c>
      <c r="G371" s="125">
        <v>36</v>
      </c>
      <c r="H371" s="125">
        <v>18</v>
      </c>
      <c r="I371" s="125">
        <v>26</v>
      </c>
      <c r="J371" s="35">
        <v>226</v>
      </c>
      <c r="K371" s="131">
        <v>224</v>
      </c>
      <c r="L371" s="58"/>
      <c r="M371" s="56"/>
    </row>
    <row r="372" spans="1:13" ht="15">
      <c r="A372" s="207"/>
      <c r="B372" s="6" t="s">
        <v>439</v>
      </c>
      <c r="C372" s="181"/>
      <c r="D372" s="6"/>
      <c r="E372" s="35" t="s">
        <v>26</v>
      </c>
      <c r="F372" s="35" t="s">
        <v>21</v>
      </c>
      <c r="G372" s="125">
        <v>17</v>
      </c>
      <c r="H372" s="125">
        <v>16</v>
      </c>
      <c r="I372" s="125">
        <v>55</v>
      </c>
      <c r="J372" s="35">
        <v>226</v>
      </c>
      <c r="K372" s="131">
        <v>224</v>
      </c>
      <c r="L372" s="58"/>
      <c r="M372" s="56"/>
    </row>
    <row r="373" spans="1:13" ht="15" customHeight="1">
      <c r="A373" s="165"/>
      <c r="B373" s="6" t="s">
        <v>440</v>
      </c>
      <c r="C373" s="9"/>
      <c r="D373" s="6">
        <v>400</v>
      </c>
      <c r="E373" s="35" t="s">
        <v>21</v>
      </c>
      <c r="F373" s="35" t="s">
        <v>24</v>
      </c>
      <c r="G373" s="125">
        <v>0</v>
      </c>
      <c r="H373" s="125">
        <v>6</v>
      </c>
      <c r="I373" s="125">
        <v>8</v>
      </c>
      <c r="J373" s="35">
        <v>226</v>
      </c>
      <c r="K373" s="131">
        <v>223</v>
      </c>
      <c r="L373" s="58">
        <f>100*(J373*(G373+H373+I373)+J374*(G374+H374+I374))/(D373*1000)</f>
        <v>2.599</v>
      </c>
      <c r="M373" s="56"/>
    </row>
    <row r="374" spans="1:13" ht="15" customHeight="1">
      <c r="A374" s="165"/>
      <c r="B374" s="6" t="s">
        <v>441</v>
      </c>
      <c r="C374" s="10"/>
      <c r="D374" s="6"/>
      <c r="E374" s="35" t="s">
        <v>21</v>
      </c>
      <c r="F374" s="35" t="s">
        <v>18</v>
      </c>
      <c r="G374" s="125">
        <v>15</v>
      </c>
      <c r="H374" s="125">
        <v>3</v>
      </c>
      <c r="I374" s="125">
        <v>14</v>
      </c>
      <c r="J374" s="35">
        <v>226</v>
      </c>
      <c r="K374" s="131">
        <v>223</v>
      </c>
      <c r="L374" s="58"/>
      <c r="M374" s="56"/>
    </row>
    <row r="375" spans="1:13" ht="15" customHeight="1">
      <c r="A375" s="165"/>
      <c r="B375" s="6" t="s">
        <v>442</v>
      </c>
      <c r="C375" s="10"/>
      <c r="D375" s="6">
        <v>400</v>
      </c>
      <c r="E375" s="35" t="s">
        <v>21</v>
      </c>
      <c r="F375" s="35" t="s">
        <v>18</v>
      </c>
      <c r="G375" s="125">
        <v>31</v>
      </c>
      <c r="H375" s="125">
        <v>30</v>
      </c>
      <c r="I375" s="125">
        <v>17</v>
      </c>
      <c r="J375" s="35">
        <v>234</v>
      </c>
      <c r="K375" s="131">
        <v>225</v>
      </c>
      <c r="L375" s="58">
        <f>100*(J375*(G375+H375+I375)+J376*(G376+H376+I376)+J377*(G377+H377+I377))/(D375*1000)</f>
        <v>17.2575</v>
      </c>
      <c r="M375" s="56"/>
    </row>
    <row r="376" spans="1:13" ht="15">
      <c r="A376" s="165"/>
      <c r="B376" s="6" t="s">
        <v>443</v>
      </c>
      <c r="C376" s="9"/>
      <c r="D376" s="6"/>
      <c r="E376" s="35" t="s">
        <v>21</v>
      </c>
      <c r="F376" s="35" t="s">
        <v>24</v>
      </c>
      <c r="G376" s="125">
        <v>2</v>
      </c>
      <c r="H376" s="125">
        <v>0</v>
      </c>
      <c r="I376" s="125">
        <v>0</v>
      </c>
      <c r="J376" s="35">
        <v>234</v>
      </c>
      <c r="K376" s="131">
        <v>225</v>
      </c>
      <c r="L376" s="58"/>
      <c r="M376" s="56"/>
    </row>
    <row r="377" spans="1:13" ht="15">
      <c r="A377" s="165"/>
      <c r="B377" s="6" t="s">
        <v>444</v>
      </c>
      <c r="C377" s="9"/>
      <c r="D377" s="6"/>
      <c r="E377" s="35" t="s">
        <v>47</v>
      </c>
      <c r="F377" s="35" t="s">
        <v>24</v>
      </c>
      <c r="G377" s="125">
        <v>87</v>
      </c>
      <c r="H377" s="125">
        <v>66</v>
      </c>
      <c r="I377" s="125">
        <v>62</v>
      </c>
      <c r="J377" s="35">
        <v>234</v>
      </c>
      <c r="K377" s="131">
        <v>225</v>
      </c>
      <c r="L377" s="58"/>
      <c r="M377" s="56"/>
    </row>
    <row r="378" spans="1:13" ht="16.5" customHeight="1">
      <c r="A378" s="163" t="s">
        <v>375</v>
      </c>
      <c r="B378" s="6" t="s">
        <v>445</v>
      </c>
      <c r="C378" s="181" t="s">
        <v>446</v>
      </c>
      <c r="D378" s="6">
        <v>630</v>
      </c>
      <c r="E378" s="35" t="s">
        <v>26</v>
      </c>
      <c r="F378" s="35" t="s">
        <v>21</v>
      </c>
      <c r="G378" s="125">
        <v>7</v>
      </c>
      <c r="H378" s="125">
        <v>13</v>
      </c>
      <c r="I378" s="125">
        <v>8</v>
      </c>
      <c r="J378" s="35">
        <v>228</v>
      </c>
      <c r="K378" s="131">
        <v>225</v>
      </c>
      <c r="L378" s="58">
        <f>100*(J378*(G378+H378+I378)+J379*(G379+H379+I379)+J380*(G380+H380+I380)+J381*(I381+H381+G381)+J382*(G382+H382+I382))/(D378*1000)</f>
        <v>8.106666666666667</v>
      </c>
      <c r="M378" s="56"/>
    </row>
    <row r="379" spans="1:13" ht="15">
      <c r="A379" s="163"/>
      <c r="B379" s="6" t="s">
        <v>447</v>
      </c>
      <c r="C379" s="181"/>
      <c r="D379" s="6"/>
      <c r="E379" s="35" t="s">
        <v>22</v>
      </c>
      <c r="F379" s="35" t="s">
        <v>19</v>
      </c>
      <c r="G379" s="125">
        <v>13</v>
      </c>
      <c r="H379" s="125">
        <v>4</v>
      </c>
      <c r="I379" s="125">
        <v>0</v>
      </c>
      <c r="J379" s="35">
        <v>228</v>
      </c>
      <c r="K379" s="131">
        <v>225</v>
      </c>
      <c r="L379" s="58"/>
      <c r="M379" s="56"/>
    </row>
    <row r="380" spans="1:13" ht="15">
      <c r="A380" s="163"/>
      <c r="B380" s="6" t="s">
        <v>448</v>
      </c>
      <c r="C380" s="181"/>
      <c r="D380" s="6"/>
      <c r="E380" s="35" t="s">
        <v>26</v>
      </c>
      <c r="F380" s="35" t="s">
        <v>24</v>
      </c>
      <c r="G380" s="125">
        <v>31</v>
      </c>
      <c r="H380" s="125">
        <v>20</v>
      </c>
      <c r="I380" s="125">
        <v>42</v>
      </c>
      <c r="J380" s="35">
        <v>228</v>
      </c>
      <c r="K380" s="131">
        <v>225</v>
      </c>
      <c r="L380" s="58"/>
      <c r="M380" s="56"/>
    </row>
    <row r="381" spans="1:13" ht="15">
      <c r="A381" s="163"/>
      <c r="B381" s="6" t="s">
        <v>449</v>
      </c>
      <c r="C381" s="181"/>
      <c r="D381" s="6"/>
      <c r="E381" s="35" t="s">
        <v>18</v>
      </c>
      <c r="F381" s="35" t="s">
        <v>18</v>
      </c>
      <c r="G381" s="125">
        <v>32</v>
      </c>
      <c r="H381" s="125">
        <v>12</v>
      </c>
      <c r="I381" s="125">
        <v>4</v>
      </c>
      <c r="J381" s="35">
        <v>228</v>
      </c>
      <c r="K381" s="131">
        <v>225</v>
      </c>
      <c r="L381" s="58"/>
      <c r="M381" s="56"/>
    </row>
    <row r="382" spans="1:13" ht="15">
      <c r="A382" s="163"/>
      <c r="B382" s="6" t="s">
        <v>450</v>
      </c>
      <c r="C382" s="181"/>
      <c r="D382" s="6"/>
      <c r="E382" s="35" t="s">
        <v>21</v>
      </c>
      <c r="F382" s="35" t="s">
        <v>18</v>
      </c>
      <c r="G382" s="125">
        <v>11</v>
      </c>
      <c r="H382" s="125">
        <v>12</v>
      </c>
      <c r="I382" s="125">
        <v>15</v>
      </c>
      <c r="J382" s="35">
        <v>228</v>
      </c>
      <c r="K382" s="131">
        <v>225</v>
      </c>
      <c r="L382" s="58"/>
      <c r="M382" s="56"/>
    </row>
    <row r="383" spans="1:13" ht="15">
      <c r="A383" s="163"/>
      <c r="B383" s="6" t="s">
        <v>451</v>
      </c>
      <c r="C383" s="9"/>
      <c r="D383" s="6">
        <v>400</v>
      </c>
      <c r="E383" s="35" t="s">
        <v>47</v>
      </c>
      <c r="F383" s="35" t="s">
        <v>18</v>
      </c>
      <c r="G383" s="125">
        <v>6</v>
      </c>
      <c r="H383" s="125">
        <v>8</v>
      </c>
      <c r="I383" s="125">
        <v>5</v>
      </c>
      <c r="J383" s="35">
        <v>226</v>
      </c>
      <c r="K383" s="131">
        <v>217</v>
      </c>
      <c r="L383" s="58">
        <f>100*(J383*(G383+H383+I383)+J384*(G384+H384+I384)+J385*(G385+H385+I385)+J386*(I386+H386+G386)+J387*(G387+H387+I387)+J388*(G388+H388+I388)+J389*(I389+H389+G389)+J390*(G390+H390+I390))/(D383*1000)</f>
        <v>22.6</v>
      </c>
      <c r="M383" s="56"/>
    </row>
    <row r="384" spans="1:13" ht="15">
      <c r="A384" s="163"/>
      <c r="B384" s="6" t="s">
        <v>452</v>
      </c>
      <c r="C384" s="9"/>
      <c r="D384" s="6"/>
      <c r="E384" s="35" t="s">
        <v>30</v>
      </c>
      <c r="F384" s="35" t="s">
        <v>24</v>
      </c>
      <c r="G384" s="125">
        <v>64</v>
      </c>
      <c r="H384" s="125">
        <v>40</v>
      </c>
      <c r="I384" s="125">
        <v>48</v>
      </c>
      <c r="J384" s="35">
        <v>226</v>
      </c>
      <c r="K384" s="131">
        <v>217</v>
      </c>
      <c r="L384" s="58"/>
      <c r="M384" s="56"/>
    </row>
    <row r="385" spans="1:13" ht="15">
      <c r="A385" s="163"/>
      <c r="B385" s="6" t="s">
        <v>453</v>
      </c>
      <c r="C385" s="9"/>
      <c r="D385" s="6"/>
      <c r="E385" s="35" t="s">
        <v>18</v>
      </c>
      <c r="F385" s="35" t="s">
        <v>19</v>
      </c>
      <c r="G385" s="125">
        <v>6</v>
      </c>
      <c r="H385" s="125">
        <v>8</v>
      </c>
      <c r="I385" s="125">
        <v>11</v>
      </c>
      <c r="J385" s="35">
        <v>226</v>
      </c>
      <c r="K385" s="131">
        <v>217</v>
      </c>
      <c r="L385" s="58"/>
      <c r="M385" s="56"/>
    </row>
    <row r="386" spans="1:13" ht="15">
      <c r="A386" s="163"/>
      <c r="B386" s="6" t="s">
        <v>454</v>
      </c>
      <c r="C386" s="9"/>
      <c r="D386" s="6"/>
      <c r="E386" s="35" t="s">
        <v>24</v>
      </c>
      <c r="F386" s="35" t="s">
        <v>22</v>
      </c>
      <c r="G386" s="125">
        <v>0</v>
      </c>
      <c r="H386" s="125">
        <v>1</v>
      </c>
      <c r="I386" s="125">
        <v>0</v>
      </c>
      <c r="J386" s="35">
        <v>226</v>
      </c>
      <c r="K386" s="131">
        <v>217</v>
      </c>
      <c r="L386" s="58"/>
      <c r="M386" s="56"/>
    </row>
    <row r="387" spans="1:13" ht="15">
      <c r="A387" s="163"/>
      <c r="B387" s="6" t="s">
        <v>450</v>
      </c>
      <c r="C387" s="9"/>
      <c r="D387" s="6"/>
      <c r="E387" s="35" t="s">
        <v>24</v>
      </c>
      <c r="F387" s="35" t="s">
        <v>22</v>
      </c>
      <c r="G387" s="125">
        <v>0</v>
      </c>
      <c r="H387" s="125">
        <v>2</v>
      </c>
      <c r="I387" s="125">
        <v>2</v>
      </c>
      <c r="J387" s="35">
        <v>226</v>
      </c>
      <c r="K387" s="131">
        <v>217</v>
      </c>
      <c r="L387" s="58"/>
      <c r="M387" s="56"/>
    </row>
    <row r="388" spans="1:13" ht="15">
      <c r="A388" s="163"/>
      <c r="B388" s="6" t="s">
        <v>455</v>
      </c>
      <c r="C388" s="9"/>
      <c r="D388" s="6"/>
      <c r="E388" s="35" t="s">
        <v>24</v>
      </c>
      <c r="F388" s="35" t="s">
        <v>19</v>
      </c>
      <c r="G388" s="125">
        <v>36</v>
      </c>
      <c r="H388" s="125">
        <v>26</v>
      </c>
      <c r="I388" s="125">
        <v>21</v>
      </c>
      <c r="J388" s="35">
        <v>226</v>
      </c>
      <c r="K388" s="131">
        <v>217</v>
      </c>
      <c r="L388" s="58"/>
      <c r="M388" s="56"/>
    </row>
    <row r="389" spans="1:13" ht="15">
      <c r="A389" s="163"/>
      <c r="B389" s="6" t="s">
        <v>456</v>
      </c>
      <c r="C389" s="9"/>
      <c r="D389" s="6"/>
      <c r="E389" s="35" t="s">
        <v>24</v>
      </c>
      <c r="F389" s="35" t="s">
        <v>22</v>
      </c>
      <c r="G389" s="125">
        <v>22</v>
      </c>
      <c r="H389" s="125">
        <v>0</v>
      </c>
      <c r="I389" s="125">
        <v>19</v>
      </c>
      <c r="J389" s="35">
        <v>226</v>
      </c>
      <c r="K389" s="131">
        <v>217</v>
      </c>
      <c r="L389" s="58"/>
      <c r="M389" s="56"/>
    </row>
    <row r="390" spans="1:13" ht="15">
      <c r="A390" s="163"/>
      <c r="B390" s="6" t="s">
        <v>457</v>
      </c>
      <c r="C390" s="9"/>
      <c r="D390" s="6"/>
      <c r="E390" s="35" t="s">
        <v>24</v>
      </c>
      <c r="F390" s="35" t="s">
        <v>22</v>
      </c>
      <c r="G390" s="125">
        <v>23</v>
      </c>
      <c r="H390" s="125">
        <v>34</v>
      </c>
      <c r="I390" s="125">
        <v>18</v>
      </c>
      <c r="J390" s="35">
        <v>226</v>
      </c>
      <c r="K390" s="131">
        <v>217</v>
      </c>
      <c r="L390" s="58"/>
      <c r="M390" s="56"/>
    </row>
    <row r="391" spans="1:15" ht="15.75" customHeight="1">
      <c r="A391" s="171" t="s">
        <v>281</v>
      </c>
      <c r="B391" s="20" t="s">
        <v>458</v>
      </c>
      <c r="C391" s="21"/>
      <c r="D391" s="11">
        <v>400</v>
      </c>
      <c r="E391" s="35" t="s">
        <v>82</v>
      </c>
      <c r="F391" s="35" t="s">
        <v>24</v>
      </c>
      <c r="G391" s="125">
        <v>19</v>
      </c>
      <c r="H391" s="125">
        <v>58</v>
      </c>
      <c r="I391" s="125">
        <v>25</v>
      </c>
      <c r="J391" s="35">
        <v>229</v>
      </c>
      <c r="K391" s="131">
        <v>226</v>
      </c>
      <c r="L391" s="58">
        <f>100*(J391*(G391+H391+I391)+J392*(G392+H392+I392)+J393*(G393+H393+I393)+J394*(I394+H394+G394)+J395*(G395+H395+I395))/(D391*1000)</f>
        <v>33.83475</v>
      </c>
      <c r="M391" s="56"/>
      <c r="O391" s="2" t="s">
        <v>459</v>
      </c>
    </row>
    <row r="392" spans="1:13" ht="15.75" customHeight="1">
      <c r="A392" s="171"/>
      <c r="B392" s="6" t="s">
        <v>460</v>
      </c>
      <c r="C392" s="181" t="s">
        <v>461</v>
      </c>
      <c r="D392" s="6"/>
      <c r="E392" s="35" t="s">
        <v>24</v>
      </c>
      <c r="F392" s="35" t="s">
        <v>24</v>
      </c>
      <c r="G392" s="125">
        <v>87</v>
      </c>
      <c r="H392" s="125">
        <v>53</v>
      </c>
      <c r="I392" s="125">
        <v>51</v>
      </c>
      <c r="J392" s="35">
        <v>229</v>
      </c>
      <c r="K392" s="131">
        <v>226</v>
      </c>
      <c r="L392" s="58"/>
      <c r="M392" s="56"/>
    </row>
    <row r="393" spans="1:13" ht="15">
      <c r="A393" s="171"/>
      <c r="B393" s="6" t="s">
        <v>462</v>
      </c>
      <c r="C393" s="181"/>
      <c r="D393" s="6"/>
      <c r="E393" s="35" t="s">
        <v>26</v>
      </c>
      <c r="F393" s="35" t="s">
        <v>21</v>
      </c>
      <c r="G393" s="125">
        <v>26</v>
      </c>
      <c r="H393" s="125">
        <v>22</v>
      </c>
      <c r="I393" s="125">
        <v>15</v>
      </c>
      <c r="J393" s="35">
        <v>229</v>
      </c>
      <c r="K393" s="131">
        <v>226</v>
      </c>
      <c r="L393" s="58"/>
      <c r="M393" s="56"/>
    </row>
    <row r="394" spans="1:13" ht="15">
      <c r="A394" s="171"/>
      <c r="B394" s="6" t="s">
        <v>463</v>
      </c>
      <c r="C394" s="181"/>
      <c r="D394" s="6"/>
      <c r="E394" s="35" t="s">
        <v>24</v>
      </c>
      <c r="F394" s="35" t="s">
        <v>24</v>
      </c>
      <c r="G394" s="125">
        <v>46</v>
      </c>
      <c r="H394" s="125">
        <v>74</v>
      </c>
      <c r="I394" s="125">
        <v>93</v>
      </c>
      <c r="J394" s="35">
        <v>229</v>
      </c>
      <c r="K394" s="131">
        <v>226</v>
      </c>
      <c r="L394" s="58"/>
      <c r="M394" s="56"/>
    </row>
    <row r="395" spans="1:13" ht="15">
      <c r="A395" s="171"/>
      <c r="B395" s="6" t="s">
        <v>464</v>
      </c>
      <c r="C395" s="9"/>
      <c r="D395" s="6"/>
      <c r="E395" s="35" t="s">
        <v>21</v>
      </c>
      <c r="F395" s="35" t="s">
        <v>18</v>
      </c>
      <c r="G395" s="125">
        <v>3</v>
      </c>
      <c r="H395" s="125">
        <v>13</v>
      </c>
      <c r="I395" s="125">
        <v>6</v>
      </c>
      <c r="J395" s="35">
        <v>229</v>
      </c>
      <c r="K395" s="131">
        <v>226</v>
      </c>
      <c r="L395" s="58"/>
      <c r="M395" s="56"/>
    </row>
    <row r="396" spans="1:13" ht="15">
      <c r="A396" s="171"/>
      <c r="B396" s="20" t="s">
        <v>465</v>
      </c>
      <c r="C396" s="9"/>
      <c r="D396" s="6">
        <v>400</v>
      </c>
      <c r="E396" s="35" t="s">
        <v>21</v>
      </c>
      <c r="F396" s="35" t="s">
        <v>21</v>
      </c>
      <c r="G396" s="125">
        <v>17</v>
      </c>
      <c r="H396" s="125">
        <v>0</v>
      </c>
      <c r="I396" s="125">
        <v>0</v>
      </c>
      <c r="J396" s="35">
        <v>224</v>
      </c>
      <c r="K396" s="131">
        <v>220</v>
      </c>
      <c r="L396" s="58">
        <f>100*(J396*(G396+H396+I396)+J397*(G397+H397+I397)+J398*(G398+H398+I398)+J399*(I399+H399+G399)+J400*(G400+H400+I400)+J401*(G401+H401+I401)+J402*(I402+H402+G402)+J403*(G403+H403+I403))/(D396*1000)</f>
        <v>13.72</v>
      </c>
      <c r="M396" s="56"/>
    </row>
    <row r="397" spans="1:13" ht="15">
      <c r="A397" s="171"/>
      <c r="B397" s="6" t="s">
        <v>466</v>
      </c>
      <c r="C397" s="9"/>
      <c r="D397" s="6"/>
      <c r="E397" s="35" t="s">
        <v>24</v>
      </c>
      <c r="F397" s="35" t="s">
        <v>22</v>
      </c>
      <c r="G397" s="125">
        <v>18</v>
      </c>
      <c r="H397" s="125">
        <v>25</v>
      </c>
      <c r="I397" s="125">
        <v>5</v>
      </c>
      <c r="J397" s="35">
        <v>224</v>
      </c>
      <c r="K397" s="131">
        <v>220</v>
      </c>
      <c r="L397" s="58"/>
      <c r="M397" s="56"/>
    </row>
    <row r="398" spans="1:13" ht="15">
      <c r="A398" s="171"/>
      <c r="B398" s="6" t="s">
        <v>467</v>
      </c>
      <c r="C398" s="9"/>
      <c r="D398" s="6"/>
      <c r="E398" s="35" t="s">
        <v>24</v>
      </c>
      <c r="F398" s="35" t="s">
        <v>22</v>
      </c>
      <c r="G398" s="125">
        <v>22</v>
      </c>
      <c r="H398" s="125">
        <v>29</v>
      </c>
      <c r="I398" s="125">
        <v>23</v>
      </c>
      <c r="J398" s="35">
        <v>224</v>
      </c>
      <c r="K398" s="131">
        <v>220</v>
      </c>
      <c r="L398" s="58"/>
      <c r="M398" s="56"/>
    </row>
    <row r="399" spans="1:13" ht="15">
      <c r="A399" s="171"/>
      <c r="B399" s="6" t="s">
        <v>468</v>
      </c>
      <c r="C399" s="9"/>
      <c r="D399" s="6"/>
      <c r="E399" s="35" t="s">
        <v>18</v>
      </c>
      <c r="F399" s="35" t="s">
        <v>19</v>
      </c>
      <c r="G399" s="125">
        <v>2</v>
      </c>
      <c r="H399" s="125">
        <v>2</v>
      </c>
      <c r="I399" s="125">
        <v>0</v>
      </c>
      <c r="J399" s="35">
        <v>224</v>
      </c>
      <c r="K399" s="131">
        <v>220</v>
      </c>
      <c r="L399" s="58"/>
      <c r="M399" s="56"/>
    </row>
    <row r="400" spans="1:13" ht="15">
      <c r="A400" s="171"/>
      <c r="B400" s="6" t="s">
        <v>469</v>
      </c>
      <c r="C400" s="9"/>
      <c r="D400" s="6"/>
      <c r="E400" s="35" t="s">
        <v>24</v>
      </c>
      <c r="F400" s="35" t="s">
        <v>22</v>
      </c>
      <c r="G400" s="125">
        <v>13</v>
      </c>
      <c r="H400" s="125">
        <v>13</v>
      </c>
      <c r="I400" s="125">
        <v>16</v>
      </c>
      <c r="J400" s="35">
        <v>224</v>
      </c>
      <c r="K400" s="131">
        <v>220</v>
      </c>
      <c r="L400" s="58"/>
      <c r="M400" s="56"/>
    </row>
    <row r="401" spans="1:13" ht="15">
      <c r="A401" s="171"/>
      <c r="B401" s="6" t="s">
        <v>470</v>
      </c>
      <c r="C401" s="9"/>
      <c r="D401" s="6"/>
      <c r="E401" s="35" t="s">
        <v>21</v>
      </c>
      <c r="F401" s="35" t="s">
        <v>18</v>
      </c>
      <c r="G401" s="125">
        <v>9</v>
      </c>
      <c r="H401" s="125">
        <v>8</v>
      </c>
      <c r="I401" s="125">
        <v>12</v>
      </c>
      <c r="J401" s="35">
        <v>224</v>
      </c>
      <c r="K401" s="131">
        <v>220</v>
      </c>
      <c r="L401" s="58"/>
      <c r="M401" s="56"/>
    </row>
    <row r="402" spans="1:13" ht="15">
      <c r="A402" s="171"/>
      <c r="B402" s="20" t="s">
        <v>471</v>
      </c>
      <c r="C402" s="21"/>
      <c r="D402" s="20"/>
      <c r="E402" s="139" t="s">
        <v>18</v>
      </c>
      <c r="F402" s="139" t="s">
        <v>19</v>
      </c>
      <c r="G402" s="134">
        <v>4</v>
      </c>
      <c r="H402" s="134">
        <v>0</v>
      </c>
      <c r="I402" s="134">
        <v>0</v>
      </c>
      <c r="J402" s="35">
        <v>224</v>
      </c>
      <c r="K402" s="131">
        <v>220</v>
      </c>
      <c r="L402" s="58"/>
      <c r="M402" s="56"/>
    </row>
    <row r="403" spans="1:13" ht="15">
      <c r="A403" s="171"/>
      <c r="B403" s="20" t="s">
        <v>472</v>
      </c>
      <c r="C403" s="21"/>
      <c r="D403" s="20"/>
      <c r="E403" s="35" t="s">
        <v>18</v>
      </c>
      <c r="F403" s="35" t="s">
        <v>19</v>
      </c>
      <c r="G403" s="125">
        <v>5</v>
      </c>
      <c r="H403" s="125">
        <v>3</v>
      </c>
      <c r="I403" s="125">
        <v>19</v>
      </c>
      <c r="J403" s="35">
        <v>224</v>
      </c>
      <c r="K403" s="131">
        <v>220</v>
      </c>
      <c r="L403" s="58"/>
      <c r="M403" s="56"/>
    </row>
    <row r="404" spans="1:13" ht="15.75" customHeight="1">
      <c r="A404" s="206"/>
      <c r="B404" s="20" t="s">
        <v>473</v>
      </c>
      <c r="C404" s="21"/>
      <c r="D404" s="11">
        <v>630</v>
      </c>
      <c r="E404" s="35" t="s">
        <v>26</v>
      </c>
      <c r="F404" s="35" t="s">
        <v>26</v>
      </c>
      <c r="G404" s="134">
        <v>1</v>
      </c>
      <c r="H404" s="134">
        <v>1</v>
      </c>
      <c r="I404" s="134">
        <v>1</v>
      </c>
      <c r="J404" s="35">
        <v>231</v>
      </c>
      <c r="K404" s="131">
        <v>225</v>
      </c>
      <c r="L404" s="58">
        <f>100*(J404*(G404+H404+I404)+J405*(G405+H405+I405)+J406*(G406+H406+I406)+J407*(I407+H407+G407)+J408*(G408+H408+I408)+J409*(G409+H409+I409)+J410*(G410+H410+I410)+J411*(I411+H411+G411)+J412*(G412+H412+I412)+J413*(I413+H413+G413)+J414*(G414+H414+I414)+J415*(G415+H415+I415))/(D404*1000)</f>
        <v>18.773333333333333</v>
      </c>
      <c r="M404" s="56"/>
    </row>
    <row r="405" spans="1:13" ht="15" customHeight="1">
      <c r="A405" s="206"/>
      <c r="B405" s="20" t="s">
        <v>474</v>
      </c>
      <c r="C405" s="13"/>
      <c r="D405" s="20"/>
      <c r="E405" s="35" t="s">
        <v>21</v>
      </c>
      <c r="F405" s="35" t="s">
        <v>18</v>
      </c>
      <c r="G405" s="134">
        <v>10</v>
      </c>
      <c r="H405" s="134">
        <v>10</v>
      </c>
      <c r="I405" s="134">
        <v>9</v>
      </c>
      <c r="J405" s="35">
        <v>231</v>
      </c>
      <c r="K405" s="131">
        <v>225</v>
      </c>
      <c r="L405" s="58"/>
      <c r="M405" s="56"/>
    </row>
    <row r="406" spans="1:13" ht="15" customHeight="1">
      <c r="A406" s="206"/>
      <c r="B406" s="20" t="s">
        <v>475</v>
      </c>
      <c r="C406" s="13"/>
      <c r="D406" s="11"/>
      <c r="E406" s="35" t="s">
        <v>82</v>
      </c>
      <c r="F406" s="35" t="s">
        <v>21</v>
      </c>
      <c r="G406" s="134">
        <v>2</v>
      </c>
      <c r="H406" s="134">
        <v>17</v>
      </c>
      <c r="I406" s="134">
        <v>5</v>
      </c>
      <c r="J406" s="35">
        <v>231</v>
      </c>
      <c r="K406" s="131">
        <v>225</v>
      </c>
      <c r="L406" s="58"/>
      <c r="M406" s="56"/>
    </row>
    <row r="407" spans="1:13" ht="15" customHeight="1">
      <c r="A407" s="206"/>
      <c r="B407" s="20" t="s">
        <v>476</v>
      </c>
      <c r="C407" s="13"/>
      <c r="D407" s="20"/>
      <c r="E407" s="35" t="s">
        <v>24</v>
      </c>
      <c r="F407" s="35" t="s">
        <v>22</v>
      </c>
      <c r="G407" s="134">
        <v>15</v>
      </c>
      <c r="H407" s="134">
        <v>11</v>
      </c>
      <c r="I407" s="134">
        <v>15</v>
      </c>
      <c r="J407" s="35">
        <v>231</v>
      </c>
      <c r="K407" s="131">
        <v>225</v>
      </c>
      <c r="L407" s="58"/>
      <c r="M407" s="56"/>
    </row>
    <row r="408" spans="1:13" ht="15" customHeight="1">
      <c r="A408" s="206"/>
      <c r="B408" s="20" t="s">
        <v>477</v>
      </c>
      <c r="C408" s="13"/>
      <c r="D408" s="20"/>
      <c r="E408" s="35" t="s">
        <v>24</v>
      </c>
      <c r="F408" s="35" t="s">
        <v>22</v>
      </c>
      <c r="G408" s="134"/>
      <c r="H408" s="134">
        <v>0</v>
      </c>
      <c r="I408" s="134">
        <v>1</v>
      </c>
      <c r="J408" s="35">
        <v>231</v>
      </c>
      <c r="K408" s="131">
        <v>225</v>
      </c>
      <c r="L408" s="58"/>
      <c r="M408" s="56"/>
    </row>
    <row r="409" spans="1:13" ht="15" customHeight="1">
      <c r="A409" s="206"/>
      <c r="B409" s="20" t="s">
        <v>478</v>
      </c>
      <c r="C409" s="13"/>
      <c r="D409" s="20"/>
      <c r="E409" s="35" t="s">
        <v>24</v>
      </c>
      <c r="F409" s="35" t="s">
        <v>22</v>
      </c>
      <c r="G409" s="134">
        <v>16</v>
      </c>
      <c r="H409" s="134">
        <v>12</v>
      </c>
      <c r="I409" s="134">
        <v>14</v>
      </c>
      <c r="J409" s="35">
        <v>231</v>
      </c>
      <c r="K409" s="131">
        <v>225</v>
      </c>
      <c r="L409" s="58"/>
      <c r="M409" s="56"/>
    </row>
    <row r="410" spans="1:13" ht="15" customHeight="1">
      <c r="A410" s="206"/>
      <c r="B410" s="20" t="s">
        <v>479</v>
      </c>
      <c r="C410" s="13"/>
      <c r="D410" s="20"/>
      <c r="E410" s="35" t="s">
        <v>24</v>
      </c>
      <c r="F410" s="35" t="s">
        <v>22</v>
      </c>
      <c r="G410" s="134">
        <v>1</v>
      </c>
      <c r="H410" s="134">
        <v>0</v>
      </c>
      <c r="I410" s="134">
        <v>0</v>
      </c>
      <c r="J410" s="35">
        <v>231</v>
      </c>
      <c r="K410" s="131">
        <v>225</v>
      </c>
      <c r="L410" s="58"/>
      <c r="M410" s="56"/>
    </row>
    <row r="411" spans="1:13" ht="15" customHeight="1">
      <c r="A411" s="206"/>
      <c r="B411" s="20" t="s">
        <v>480</v>
      </c>
      <c r="C411" s="13"/>
      <c r="D411" s="20"/>
      <c r="E411" s="35" t="s">
        <v>18</v>
      </c>
      <c r="F411" s="35" t="s">
        <v>19</v>
      </c>
      <c r="G411" s="134">
        <v>27</v>
      </c>
      <c r="H411" s="134">
        <v>16</v>
      </c>
      <c r="I411" s="134">
        <v>25</v>
      </c>
      <c r="J411" s="35">
        <v>231</v>
      </c>
      <c r="K411" s="131">
        <v>225</v>
      </c>
      <c r="L411" s="58"/>
      <c r="M411" s="56"/>
    </row>
    <row r="412" spans="1:13" ht="15" customHeight="1">
      <c r="A412" s="206"/>
      <c r="B412" s="20" t="s">
        <v>481</v>
      </c>
      <c r="C412" s="13"/>
      <c r="D412" s="20"/>
      <c r="E412" s="35" t="s">
        <v>21</v>
      </c>
      <c r="F412" s="35" t="s">
        <v>18</v>
      </c>
      <c r="G412" s="134">
        <v>38</v>
      </c>
      <c r="H412" s="134">
        <v>20</v>
      </c>
      <c r="I412" s="134">
        <v>48</v>
      </c>
      <c r="J412" s="35">
        <v>231</v>
      </c>
      <c r="K412" s="131">
        <v>225</v>
      </c>
      <c r="L412" s="58"/>
      <c r="M412" s="56"/>
    </row>
    <row r="413" spans="1:13" ht="15" customHeight="1">
      <c r="A413" s="206"/>
      <c r="B413" s="20" t="s">
        <v>482</v>
      </c>
      <c r="C413" s="21"/>
      <c r="D413" s="20"/>
      <c r="E413" s="35" t="s">
        <v>24</v>
      </c>
      <c r="F413" s="35" t="s">
        <v>22</v>
      </c>
      <c r="G413" s="134">
        <v>35</v>
      </c>
      <c r="H413" s="134">
        <v>24</v>
      </c>
      <c r="I413" s="134">
        <v>9</v>
      </c>
      <c r="J413" s="35">
        <v>231</v>
      </c>
      <c r="K413" s="131">
        <v>225</v>
      </c>
      <c r="L413" s="58"/>
      <c r="M413" s="56"/>
    </row>
    <row r="414" spans="1:13" ht="15" customHeight="1">
      <c r="A414" s="206"/>
      <c r="B414" s="20" t="s">
        <v>483</v>
      </c>
      <c r="C414" s="21"/>
      <c r="D414" s="20"/>
      <c r="E414" s="35" t="s">
        <v>18</v>
      </c>
      <c r="F414" s="35" t="s">
        <v>19</v>
      </c>
      <c r="G414" s="134">
        <v>38</v>
      </c>
      <c r="H414" s="134">
        <v>29</v>
      </c>
      <c r="I414" s="134">
        <v>28</v>
      </c>
      <c r="J414" s="35">
        <v>231</v>
      </c>
      <c r="K414" s="131">
        <v>225</v>
      </c>
      <c r="L414" s="58"/>
      <c r="M414" s="56"/>
    </row>
    <row r="415" spans="1:13" ht="15" customHeight="1">
      <c r="A415" s="206"/>
      <c r="B415" s="20" t="s">
        <v>484</v>
      </c>
      <c r="C415" s="21"/>
      <c r="D415" s="20"/>
      <c r="E415" s="35" t="s">
        <v>30</v>
      </c>
      <c r="F415" s="35" t="s">
        <v>24</v>
      </c>
      <c r="G415" s="134">
        <v>10</v>
      </c>
      <c r="H415" s="134">
        <v>15</v>
      </c>
      <c r="I415" s="134">
        <v>9</v>
      </c>
      <c r="J415" s="35">
        <v>231</v>
      </c>
      <c r="K415" s="131">
        <v>225</v>
      </c>
      <c r="L415" s="58"/>
      <c r="M415" s="56"/>
    </row>
    <row r="416" spans="1:13" ht="15" customHeight="1">
      <c r="A416" s="206"/>
      <c r="B416" s="20" t="s">
        <v>485</v>
      </c>
      <c r="C416" s="21"/>
      <c r="D416" s="11">
        <v>630</v>
      </c>
      <c r="E416" s="35" t="s">
        <v>22</v>
      </c>
      <c r="F416" s="35" t="s">
        <v>22</v>
      </c>
      <c r="G416" s="134">
        <v>27</v>
      </c>
      <c r="H416" s="134">
        <v>1</v>
      </c>
      <c r="I416" s="134">
        <v>3</v>
      </c>
      <c r="J416" s="35">
        <v>230</v>
      </c>
      <c r="K416" s="131">
        <v>226</v>
      </c>
      <c r="L416" s="58">
        <f>100*(J416*(G416+H416+I416)+J417*(G417+H417+I417)+J418*(G418+H418+I418)+J419*(I419+H419+G419)+J420*(G420+H420+I420))/(D416*1000)</f>
        <v>9.71111111111111</v>
      </c>
      <c r="M416" s="56"/>
    </row>
    <row r="417" spans="1:13" ht="15" customHeight="1">
      <c r="A417" s="206"/>
      <c r="B417" s="20" t="s">
        <v>486</v>
      </c>
      <c r="C417" s="21"/>
      <c r="D417" s="20"/>
      <c r="E417" s="35" t="s">
        <v>21</v>
      </c>
      <c r="F417" s="35" t="s">
        <v>18</v>
      </c>
      <c r="G417" s="134">
        <v>7</v>
      </c>
      <c r="H417" s="134">
        <v>10</v>
      </c>
      <c r="I417" s="134">
        <v>13</v>
      </c>
      <c r="J417" s="35">
        <v>230</v>
      </c>
      <c r="K417" s="131">
        <v>226</v>
      </c>
      <c r="L417" s="58"/>
      <c r="M417" s="56"/>
    </row>
    <row r="418" spans="1:13" ht="15" customHeight="1">
      <c r="A418" s="206"/>
      <c r="B418" s="20" t="s">
        <v>487</v>
      </c>
      <c r="C418" s="21"/>
      <c r="D418" s="20"/>
      <c r="E418" s="35" t="s">
        <v>24</v>
      </c>
      <c r="F418" s="35" t="s">
        <v>24</v>
      </c>
      <c r="G418" s="134">
        <v>23</v>
      </c>
      <c r="H418" s="134">
        <v>16</v>
      </c>
      <c r="I418" s="134">
        <v>57</v>
      </c>
      <c r="J418" s="35">
        <v>230</v>
      </c>
      <c r="K418" s="131">
        <v>226</v>
      </c>
      <c r="L418" s="58"/>
      <c r="M418" s="56"/>
    </row>
    <row r="419" spans="1:13" ht="15" customHeight="1">
      <c r="A419" s="206"/>
      <c r="B419" s="20" t="s">
        <v>488</v>
      </c>
      <c r="C419" s="21"/>
      <c r="D419" s="20"/>
      <c r="E419" s="35" t="s">
        <v>24</v>
      </c>
      <c r="F419" s="35" t="s">
        <v>22</v>
      </c>
      <c r="G419" s="134">
        <v>37</v>
      </c>
      <c r="H419" s="134">
        <v>29</v>
      </c>
      <c r="I419" s="134">
        <v>38</v>
      </c>
      <c r="J419" s="35">
        <v>230</v>
      </c>
      <c r="K419" s="131">
        <v>226</v>
      </c>
      <c r="L419" s="58"/>
      <c r="M419" s="56"/>
    </row>
    <row r="420" spans="1:13" ht="15" customHeight="1">
      <c r="A420" s="206"/>
      <c r="B420" s="20" t="s">
        <v>489</v>
      </c>
      <c r="C420" s="21"/>
      <c r="D420" s="20"/>
      <c r="E420" s="35" t="s">
        <v>18</v>
      </c>
      <c r="F420" s="35" t="s">
        <v>18</v>
      </c>
      <c r="G420" s="125">
        <v>5</v>
      </c>
      <c r="H420" s="125">
        <v>0</v>
      </c>
      <c r="I420" s="125">
        <v>0</v>
      </c>
      <c r="J420" s="35">
        <v>230</v>
      </c>
      <c r="K420" s="131">
        <v>226</v>
      </c>
      <c r="L420" s="58"/>
      <c r="M420" s="56"/>
    </row>
    <row r="421" spans="1:13" ht="15.75" customHeight="1">
      <c r="A421" s="167" t="s">
        <v>232</v>
      </c>
      <c r="B421" s="9" t="s">
        <v>490</v>
      </c>
      <c r="C421" s="181" t="s">
        <v>491</v>
      </c>
      <c r="D421" s="11">
        <v>400</v>
      </c>
      <c r="E421" s="35" t="s">
        <v>47</v>
      </c>
      <c r="F421" s="35" t="s">
        <v>24</v>
      </c>
      <c r="G421" s="125">
        <v>0</v>
      </c>
      <c r="H421" s="125">
        <v>0</v>
      </c>
      <c r="I421" s="125">
        <v>2</v>
      </c>
      <c r="J421" s="35">
        <v>230</v>
      </c>
      <c r="K421" s="131">
        <v>228</v>
      </c>
      <c r="L421" s="58">
        <f>100*(J421*(G421+H421+I421)+J422*(G422+H422+I422)+J423*(G423+H423+I423)+J424*(I424+H424+G424)+J425*(G425+H425+I425)+J426*(G426+H426+I426)+J427*(G427+H427+I427))/(D421*1000)</f>
        <v>20.7</v>
      </c>
      <c r="M421" s="56"/>
    </row>
    <row r="422" spans="1:13" ht="15" customHeight="1">
      <c r="A422" s="167"/>
      <c r="B422" s="6" t="s">
        <v>492</v>
      </c>
      <c r="C422" s="181"/>
      <c r="D422" s="6"/>
      <c r="E422" s="35" t="s">
        <v>24</v>
      </c>
      <c r="F422" s="35" t="s">
        <v>22</v>
      </c>
      <c r="G422" s="125">
        <v>7</v>
      </c>
      <c r="H422" s="125">
        <v>30</v>
      </c>
      <c r="I422" s="125">
        <v>25</v>
      </c>
      <c r="J422" s="35">
        <v>230</v>
      </c>
      <c r="K422" s="131">
        <v>228</v>
      </c>
      <c r="L422" s="58"/>
      <c r="M422" s="56"/>
    </row>
    <row r="423" spans="1:13" ht="15" customHeight="1">
      <c r="A423" s="167"/>
      <c r="B423" s="6" t="s">
        <v>493</v>
      </c>
      <c r="C423" s="181"/>
      <c r="D423" s="6"/>
      <c r="E423" s="35" t="s">
        <v>24</v>
      </c>
      <c r="F423" s="35" t="s">
        <v>22</v>
      </c>
      <c r="G423" s="125">
        <v>1</v>
      </c>
      <c r="H423" s="125">
        <v>1</v>
      </c>
      <c r="I423" s="125">
        <v>6</v>
      </c>
      <c r="J423" s="35">
        <v>230</v>
      </c>
      <c r="K423" s="131">
        <v>228</v>
      </c>
      <c r="L423" s="58"/>
      <c r="M423" s="56"/>
    </row>
    <row r="424" spans="1:13" ht="15" customHeight="1">
      <c r="A424" s="167"/>
      <c r="B424" s="6" t="s">
        <v>494</v>
      </c>
      <c r="C424" s="181"/>
      <c r="D424" s="6"/>
      <c r="E424" s="35" t="s">
        <v>47</v>
      </c>
      <c r="F424" s="35" t="s">
        <v>24</v>
      </c>
      <c r="G424" s="125">
        <v>15</v>
      </c>
      <c r="H424" s="125">
        <v>30</v>
      </c>
      <c r="I424" s="125">
        <v>19</v>
      </c>
      <c r="J424" s="35">
        <v>230</v>
      </c>
      <c r="K424" s="131">
        <v>228</v>
      </c>
      <c r="L424" s="58"/>
      <c r="M424" s="56"/>
    </row>
    <row r="425" spans="1:13" ht="15">
      <c r="A425" s="167"/>
      <c r="B425" s="6" t="s">
        <v>495</v>
      </c>
      <c r="C425" s="181"/>
      <c r="D425" s="6"/>
      <c r="E425" s="35" t="s">
        <v>26</v>
      </c>
      <c r="F425" s="35" t="s">
        <v>24</v>
      </c>
      <c r="G425" s="125">
        <v>8</v>
      </c>
      <c r="H425" s="125">
        <v>10</v>
      </c>
      <c r="I425" s="125">
        <v>9</v>
      </c>
      <c r="J425" s="35">
        <v>230</v>
      </c>
      <c r="K425" s="131">
        <v>228</v>
      </c>
      <c r="L425" s="58"/>
      <c r="M425" s="56"/>
    </row>
    <row r="426" spans="1:13" ht="15">
      <c r="A426" s="167"/>
      <c r="B426" s="6" t="s">
        <v>496</v>
      </c>
      <c r="C426" s="181"/>
      <c r="D426" s="6"/>
      <c r="E426" s="35" t="s">
        <v>30</v>
      </c>
      <c r="F426" s="35" t="s">
        <v>24</v>
      </c>
      <c r="G426" s="125">
        <v>68</v>
      </c>
      <c r="H426" s="125">
        <v>42</v>
      </c>
      <c r="I426" s="125">
        <v>65</v>
      </c>
      <c r="J426" s="35">
        <v>230</v>
      </c>
      <c r="K426" s="131">
        <v>228</v>
      </c>
      <c r="L426" s="58"/>
      <c r="M426" s="56"/>
    </row>
    <row r="427" spans="1:13" ht="15">
      <c r="A427" s="167"/>
      <c r="B427" s="6" t="s">
        <v>497</v>
      </c>
      <c r="C427" s="181"/>
      <c r="D427" s="6"/>
      <c r="E427" s="35" t="s">
        <v>18</v>
      </c>
      <c r="F427" s="35" t="s">
        <v>19</v>
      </c>
      <c r="G427" s="125">
        <v>2</v>
      </c>
      <c r="H427" s="125">
        <v>4</v>
      </c>
      <c r="I427" s="125">
        <v>16</v>
      </c>
      <c r="J427" s="35">
        <v>230</v>
      </c>
      <c r="K427" s="131">
        <v>228</v>
      </c>
      <c r="L427" s="58"/>
      <c r="M427" s="56"/>
    </row>
    <row r="428" spans="1:13" ht="15">
      <c r="A428" s="167"/>
      <c r="B428" s="6" t="s">
        <v>498</v>
      </c>
      <c r="C428" s="9"/>
      <c r="D428" s="6">
        <v>400</v>
      </c>
      <c r="E428" s="35" t="s">
        <v>47</v>
      </c>
      <c r="F428" s="35" t="s">
        <v>24</v>
      </c>
      <c r="G428" s="125">
        <v>7</v>
      </c>
      <c r="H428" s="125">
        <v>0</v>
      </c>
      <c r="I428" s="125">
        <v>9</v>
      </c>
      <c r="J428" s="35">
        <v>237</v>
      </c>
      <c r="K428" s="131">
        <v>232</v>
      </c>
      <c r="L428" s="58">
        <f>100*(J428*(G428+H428+I428)+J429*(G429+H429+I429)+J430*(G430+H430+I430)+J431*(I431+H431+G431)+J432*(G432+H432+I432)+J433*(G433+H433+I433)+J434*(I434+H434+G434)+J435*(G435+H435+I435))/(D428*1000)</f>
        <v>20.20425</v>
      </c>
      <c r="M428" s="56"/>
    </row>
    <row r="429" spans="1:13" ht="15.75">
      <c r="A429" s="167"/>
      <c r="B429" s="6" t="s">
        <v>499</v>
      </c>
      <c r="C429" s="14" t="s">
        <v>500</v>
      </c>
      <c r="D429" s="6"/>
      <c r="E429" s="35" t="s">
        <v>126</v>
      </c>
      <c r="F429" s="35" t="s">
        <v>126</v>
      </c>
      <c r="G429" s="125">
        <v>0</v>
      </c>
      <c r="H429" s="125">
        <v>1</v>
      </c>
      <c r="I429" s="125">
        <v>0</v>
      </c>
      <c r="J429" s="35">
        <v>237</v>
      </c>
      <c r="K429" s="131">
        <v>232</v>
      </c>
      <c r="L429" s="58"/>
      <c r="M429" s="56"/>
    </row>
    <row r="430" spans="1:13" ht="15">
      <c r="A430" s="167"/>
      <c r="B430" s="6" t="s">
        <v>501</v>
      </c>
      <c r="C430" s="9"/>
      <c r="D430" s="6"/>
      <c r="E430" s="35" t="s">
        <v>47</v>
      </c>
      <c r="F430" s="35" t="s">
        <v>24</v>
      </c>
      <c r="G430" s="125">
        <v>12</v>
      </c>
      <c r="H430" s="125">
        <v>13</v>
      </c>
      <c r="I430" s="125">
        <v>80</v>
      </c>
      <c r="J430" s="35">
        <v>237</v>
      </c>
      <c r="K430" s="131">
        <v>232</v>
      </c>
      <c r="L430" s="58"/>
      <c r="M430" s="56"/>
    </row>
    <row r="431" spans="1:13" ht="15">
      <c r="A431" s="167"/>
      <c r="B431" s="6" t="s">
        <v>502</v>
      </c>
      <c r="C431" s="9"/>
      <c r="D431" s="6"/>
      <c r="E431" s="35" t="s">
        <v>18</v>
      </c>
      <c r="F431" s="35" t="s">
        <v>19</v>
      </c>
      <c r="G431" s="125">
        <v>7</v>
      </c>
      <c r="H431" s="125">
        <v>2</v>
      </c>
      <c r="I431" s="125">
        <v>13</v>
      </c>
      <c r="J431" s="35">
        <v>237</v>
      </c>
      <c r="K431" s="131">
        <v>232</v>
      </c>
      <c r="L431" s="58"/>
      <c r="M431" s="56"/>
    </row>
    <row r="432" spans="1:13" ht="15">
      <c r="A432" s="167"/>
      <c r="B432" s="6" t="s">
        <v>500</v>
      </c>
      <c r="C432" s="9"/>
      <c r="D432" s="6"/>
      <c r="E432" s="35" t="s">
        <v>30</v>
      </c>
      <c r="F432" s="35" t="s">
        <v>24</v>
      </c>
      <c r="G432" s="125">
        <v>65</v>
      </c>
      <c r="H432" s="125">
        <v>39</v>
      </c>
      <c r="I432" s="125">
        <v>73</v>
      </c>
      <c r="J432" s="35">
        <v>237</v>
      </c>
      <c r="K432" s="131">
        <v>232</v>
      </c>
      <c r="L432" s="58"/>
      <c r="M432" s="56"/>
    </row>
    <row r="433" spans="1:13" ht="15">
      <c r="A433" s="167"/>
      <c r="B433" s="6" t="s">
        <v>503</v>
      </c>
      <c r="C433" s="9"/>
      <c r="D433" s="6"/>
      <c r="E433" s="35" t="s">
        <v>47</v>
      </c>
      <c r="F433" s="35" t="s">
        <v>24</v>
      </c>
      <c r="G433" s="125">
        <v>3</v>
      </c>
      <c r="H433" s="125">
        <v>4</v>
      </c>
      <c r="I433" s="125">
        <v>2</v>
      </c>
      <c r="J433" s="35">
        <v>237</v>
      </c>
      <c r="K433" s="131">
        <v>232</v>
      </c>
      <c r="L433" s="58"/>
      <c r="M433" s="56"/>
    </row>
    <row r="434" spans="1:13" ht="15">
      <c r="A434" s="167"/>
      <c r="B434" s="6" t="s">
        <v>504</v>
      </c>
      <c r="C434" s="9"/>
      <c r="D434" s="6"/>
      <c r="E434" s="35" t="s">
        <v>47</v>
      </c>
      <c r="F434" s="35" t="s">
        <v>24</v>
      </c>
      <c r="G434" s="125">
        <v>4</v>
      </c>
      <c r="H434" s="125">
        <v>2</v>
      </c>
      <c r="I434" s="125">
        <v>3</v>
      </c>
      <c r="J434" s="35">
        <v>237</v>
      </c>
      <c r="K434" s="131">
        <v>232</v>
      </c>
      <c r="L434" s="58"/>
      <c r="M434" s="56"/>
    </row>
    <row r="435" spans="1:13" ht="15">
      <c r="A435" s="167"/>
      <c r="B435" s="20" t="s">
        <v>505</v>
      </c>
      <c r="C435" s="21"/>
      <c r="D435" s="20"/>
      <c r="E435" s="35" t="s">
        <v>19</v>
      </c>
      <c r="F435" s="35" t="s">
        <v>19</v>
      </c>
      <c r="G435" s="125"/>
      <c r="H435" s="125">
        <v>2</v>
      </c>
      <c r="I435" s="125"/>
      <c r="J435" s="35">
        <v>237</v>
      </c>
      <c r="K435" s="131">
        <v>232</v>
      </c>
      <c r="L435" s="58"/>
      <c r="M435" s="56"/>
    </row>
    <row r="436" spans="1:13" ht="15">
      <c r="A436" s="86"/>
      <c r="B436" s="20" t="s">
        <v>506</v>
      </c>
      <c r="C436" s="21"/>
      <c r="D436" s="11">
        <v>400</v>
      </c>
      <c r="E436" s="35" t="s">
        <v>21</v>
      </c>
      <c r="F436" s="35" t="s">
        <v>21</v>
      </c>
      <c r="G436" s="125">
        <v>43</v>
      </c>
      <c r="H436" s="125">
        <v>54</v>
      </c>
      <c r="I436" s="125">
        <v>61</v>
      </c>
      <c r="J436" s="35">
        <v>227</v>
      </c>
      <c r="K436" s="131">
        <v>220</v>
      </c>
      <c r="L436" s="58">
        <f>100*(J436*(G436+H436+I436)+J437*(G437+H437+I437)+J438*(G438+H438+I438)+J439*(I439+H439+G439)+J440*(G440+H440+I440)+J441*(G441+H441+I441))/(D436*1000)</f>
        <v>62.02775</v>
      </c>
      <c r="M436" s="56"/>
    </row>
    <row r="437" spans="1:13" ht="15.75" customHeight="1">
      <c r="A437" s="183" t="s">
        <v>375</v>
      </c>
      <c r="B437" s="20" t="s">
        <v>507</v>
      </c>
      <c r="C437" s="29" t="s">
        <v>508</v>
      </c>
      <c r="D437" s="20"/>
      <c r="E437" s="35" t="s">
        <v>47</v>
      </c>
      <c r="F437" s="35" t="s">
        <v>47</v>
      </c>
      <c r="G437" s="125">
        <v>72</v>
      </c>
      <c r="H437" s="125">
        <v>90</v>
      </c>
      <c r="I437" s="125">
        <v>69</v>
      </c>
      <c r="J437" s="35">
        <v>227</v>
      </c>
      <c r="K437" s="131">
        <v>220</v>
      </c>
      <c r="L437" s="58"/>
      <c r="M437" s="56"/>
    </row>
    <row r="438" spans="1:13" ht="15" customHeight="1">
      <c r="A438" s="183"/>
      <c r="B438" s="20" t="s">
        <v>509</v>
      </c>
      <c r="C438" s="29"/>
      <c r="D438" s="20"/>
      <c r="E438" s="35" t="s">
        <v>82</v>
      </c>
      <c r="F438" s="35" t="s">
        <v>21</v>
      </c>
      <c r="G438" s="125">
        <v>165</v>
      </c>
      <c r="H438" s="125">
        <v>144</v>
      </c>
      <c r="I438" s="125">
        <v>123</v>
      </c>
      <c r="J438" s="35">
        <v>227</v>
      </c>
      <c r="K438" s="131">
        <v>220</v>
      </c>
      <c r="L438" s="58"/>
      <c r="M438" s="56"/>
    </row>
    <row r="439" spans="1:13" ht="15" customHeight="1">
      <c r="A439" s="183"/>
      <c r="B439" s="20" t="s">
        <v>510</v>
      </c>
      <c r="C439" s="29"/>
      <c r="D439" s="20"/>
      <c r="E439" s="35" t="s">
        <v>21</v>
      </c>
      <c r="F439" s="35" t="s">
        <v>21</v>
      </c>
      <c r="G439" s="125">
        <v>13</v>
      </c>
      <c r="H439" s="125">
        <v>16</v>
      </c>
      <c r="I439" s="125">
        <v>8</v>
      </c>
      <c r="J439" s="35">
        <v>227</v>
      </c>
      <c r="K439" s="131">
        <v>220</v>
      </c>
      <c r="L439" s="58"/>
      <c r="M439" s="56"/>
    </row>
    <row r="440" spans="1:13" ht="15" customHeight="1">
      <c r="A440" s="183"/>
      <c r="B440" s="20" t="s">
        <v>511</v>
      </c>
      <c r="C440" s="29"/>
      <c r="D440" s="20"/>
      <c r="E440" s="35" t="s">
        <v>82</v>
      </c>
      <c r="F440" s="35" t="s">
        <v>21</v>
      </c>
      <c r="G440" s="125">
        <v>18</v>
      </c>
      <c r="H440" s="125">
        <v>30</v>
      </c>
      <c r="I440" s="125">
        <v>43</v>
      </c>
      <c r="J440" s="35">
        <v>227</v>
      </c>
      <c r="K440" s="131">
        <v>220</v>
      </c>
      <c r="L440" s="58"/>
      <c r="M440" s="56"/>
    </row>
    <row r="441" spans="1:13" ht="15" customHeight="1">
      <c r="A441" s="183"/>
      <c r="B441" s="20" t="s">
        <v>512</v>
      </c>
      <c r="C441" s="29"/>
      <c r="D441" s="20"/>
      <c r="E441" s="35" t="s">
        <v>30</v>
      </c>
      <c r="F441" s="35" t="s">
        <v>21</v>
      </c>
      <c r="G441" s="125">
        <v>66</v>
      </c>
      <c r="H441" s="125">
        <v>38</v>
      </c>
      <c r="I441" s="125">
        <v>40</v>
      </c>
      <c r="J441" s="35">
        <v>227</v>
      </c>
      <c r="K441" s="131">
        <v>220</v>
      </c>
      <c r="L441" s="58"/>
      <c r="M441" s="56"/>
    </row>
    <row r="442" spans="1:13" ht="15" customHeight="1">
      <c r="A442" s="183"/>
      <c r="B442" s="20" t="s">
        <v>513</v>
      </c>
      <c r="C442" s="29"/>
      <c r="D442" s="11">
        <v>400</v>
      </c>
      <c r="E442" s="35" t="s">
        <v>21</v>
      </c>
      <c r="F442" s="35" t="s">
        <v>18</v>
      </c>
      <c r="G442" s="125">
        <v>50</v>
      </c>
      <c r="H442" s="125">
        <v>38</v>
      </c>
      <c r="I442" s="125">
        <v>47</v>
      </c>
      <c r="J442" s="35">
        <v>237</v>
      </c>
      <c r="K442" s="131">
        <v>235</v>
      </c>
      <c r="L442" s="58">
        <f>100*(J442*(G442+H442+I442)+J443*(G443+H443+I443)+J444*(G444+H444+I444)+J445*(I445+H445+G445)+J446*(G446+H446+I446)+J447*(G447+H447+I447))/(D442*1000)</f>
        <v>20.9745</v>
      </c>
      <c r="M442" s="56"/>
    </row>
    <row r="443" spans="1:13" ht="15" customHeight="1">
      <c r="A443" s="183"/>
      <c r="B443" s="20" t="s">
        <v>514</v>
      </c>
      <c r="C443" s="29"/>
      <c r="D443" s="20"/>
      <c r="E443" s="35" t="s">
        <v>24</v>
      </c>
      <c r="F443" s="35" t="s">
        <v>22</v>
      </c>
      <c r="G443" s="125">
        <v>3</v>
      </c>
      <c r="H443" s="125">
        <v>2</v>
      </c>
      <c r="I443" s="125">
        <v>3</v>
      </c>
      <c r="J443" s="35">
        <v>237</v>
      </c>
      <c r="K443" s="131">
        <v>235</v>
      </c>
      <c r="L443" s="58"/>
      <c r="M443" s="56"/>
    </row>
    <row r="444" spans="1:13" ht="15" customHeight="1">
      <c r="A444" s="183"/>
      <c r="B444" s="20" t="s">
        <v>515</v>
      </c>
      <c r="C444" s="29"/>
      <c r="D444" s="20"/>
      <c r="E444" s="35" t="s">
        <v>47</v>
      </c>
      <c r="F444" s="35" t="s">
        <v>18</v>
      </c>
      <c r="G444" s="125">
        <v>1</v>
      </c>
      <c r="H444" s="125">
        <v>7</v>
      </c>
      <c r="I444" s="125">
        <v>0</v>
      </c>
      <c r="J444" s="35">
        <v>237</v>
      </c>
      <c r="K444" s="131">
        <v>235</v>
      </c>
      <c r="L444" s="58"/>
      <c r="M444" s="56"/>
    </row>
    <row r="445" spans="1:13" ht="15">
      <c r="A445" s="183"/>
      <c r="B445" s="20" t="s">
        <v>516</v>
      </c>
      <c r="C445" s="21"/>
      <c r="D445" s="20"/>
      <c r="E445" s="35" t="s">
        <v>30</v>
      </c>
      <c r="F445" s="35" t="s">
        <v>24</v>
      </c>
      <c r="G445" s="125">
        <v>34</v>
      </c>
      <c r="H445" s="125">
        <v>57</v>
      </c>
      <c r="I445" s="125">
        <v>40</v>
      </c>
      <c r="J445" s="35">
        <v>237</v>
      </c>
      <c r="K445" s="131">
        <v>235</v>
      </c>
      <c r="L445" s="58"/>
      <c r="M445" s="56"/>
    </row>
    <row r="446" spans="1:13" ht="15">
      <c r="A446" s="183"/>
      <c r="B446" s="20" t="s">
        <v>517</v>
      </c>
      <c r="C446" s="21"/>
      <c r="D446" s="20"/>
      <c r="E446" s="35" t="s">
        <v>327</v>
      </c>
      <c r="F446" s="35" t="s">
        <v>21</v>
      </c>
      <c r="G446" s="125">
        <v>3</v>
      </c>
      <c r="H446" s="125">
        <v>7</v>
      </c>
      <c r="I446" s="125">
        <v>6</v>
      </c>
      <c r="J446" s="35">
        <v>237</v>
      </c>
      <c r="K446" s="131">
        <v>235</v>
      </c>
      <c r="L446" s="58"/>
      <c r="M446" s="56"/>
    </row>
    <row r="447" spans="1:13" ht="15">
      <c r="A447" s="183"/>
      <c r="B447" s="20" t="s">
        <v>518</v>
      </c>
      <c r="C447" s="21"/>
      <c r="D447" s="20"/>
      <c r="E447" s="35" t="s">
        <v>47</v>
      </c>
      <c r="F447" s="35" t="s">
        <v>24</v>
      </c>
      <c r="G447" s="125">
        <v>29</v>
      </c>
      <c r="H447" s="125">
        <v>13</v>
      </c>
      <c r="I447" s="125">
        <v>14</v>
      </c>
      <c r="J447" s="35">
        <v>237</v>
      </c>
      <c r="K447" s="131">
        <v>235</v>
      </c>
      <c r="L447" s="58"/>
      <c r="M447" s="56"/>
    </row>
    <row r="448" spans="1:13" ht="15.75" customHeight="1">
      <c r="A448" s="177" t="s">
        <v>325</v>
      </c>
      <c r="B448" s="6" t="s">
        <v>519</v>
      </c>
      <c r="C448" s="21"/>
      <c r="D448" s="11">
        <v>630</v>
      </c>
      <c r="E448" s="35" t="s">
        <v>21</v>
      </c>
      <c r="F448" s="35" t="s">
        <v>21</v>
      </c>
      <c r="G448" s="125">
        <v>115</v>
      </c>
      <c r="H448" s="125">
        <v>87</v>
      </c>
      <c r="I448" s="125">
        <v>95</v>
      </c>
      <c r="J448" s="35">
        <v>230</v>
      </c>
      <c r="K448" s="131">
        <v>226</v>
      </c>
      <c r="L448" s="58">
        <f>100*(J448*(G448+H448+I448)+J449*(G449+H449+I449)+J450*(G450+H450+I450))/(D448*1000)</f>
        <v>17.633333333333333</v>
      </c>
      <c r="M448" s="56"/>
    </row>
    <row r="449" spans="1:13" ht="15" customHeight="1">
      <c r="A449" s="177"/>
      <c r="B449" s="6" t="s">
        <v>520</v>
      </c>
      <c r="C449" s="29" t="s">
        <v>521</v>
      </c>
      <c r="D449" s="6"/>
      <c r="E449" s="35" t="s">
        <v>21</v>
      </c>
      <c r="F449" s="35" t="s">
        <v>18</v>
      </c>
      <c r="G449" s="125">
        <v>69</v>
      </c>
      <c r="H449" s="125">
        <v>43</v>
      </c>
      <c r="I449" s="125">
        <v>64</v>
      </c>
      <c r="J449" s="35">
        <v>230</v>
      </c>
      <c r="K449" s="131">
        <v>226</v>
      </c>
      <c r="L449" s="58"/>
      <c r="M449" s="56"/>
    </row>
    <row r="450" spans="1:13" ht="15" customHeight="1">
      <c r="A450" s="177"/>
      <c r="B450" s="6" t="s">
        <v>522</v>
      </c>
      <c r="C450" s="29"/>
      <c r="D450" s="6"/>
      <c r="E450" s="35" t="s">
        <v>18</v>
      </c>
      <c r="F450" s="35" t="s">
        <v>19</v>
      </c>
      <c r="G450" s="125">
        <v>4</v>
      </c>
      <c r="H450" s="125">
        <v>6</v>
      </c>
      <c r="I450" s="125">
        <v>0</v>
      </c>
      <c r="J450" s="35">
        <v>230</v>
      </c>
      <c r="K450" s="131">
        <v>226</v>
      </c>
      <c r="L450" s="58"/>
      <c r="M450" s="56"/>
    </row>
    <row r="451" spans="1:13" ht="15">
      <c r="A451" s="177"/>
      <c r="B451" s="6" t="s">
        <v>523</v>
      </c>
      <c r="C451" s="21"/>
      <c r="D451" s="11">
        <v>630</v>
      </c>
      <c r="E451" s="35" t="s">
        <v>47</v>
      </c>
      <c r="F451" s="35" t="s">
        <v>24</v>
      </c>
      <c r="G451" s="125">
        <v>80</v>
      </c>
      <c r="H451" s="125">
        <v>71</v>
      </c>
      <c r="I451" s="125">
        <v>84</v>
      </c>
      <c r="J451" s="35">
        <v>237</v>
      </c>
      <c r="K451" s="131">
        <v>235</v>
      </c>
      <c r="L451" s="58">
        <f>100*(J451*(G451+H451+I451)+J452*(G452+H452+I452)+J453*(G453+H453+I453))/(D451*1000)</f>
        <v>19.59952380952381</v>
      </c>
      <c r="M451" s="56"/>
    </row>
    <row r="452" spans="1:13" ht="15">
      <c r="A452" s="177"/>
      <c r="B452" s="6" t="s">
        <v>334</v>
      </c>
      <c r="C452" s="9"/>
      <c r="D452" s="6"/>
      <c r="E452" s="35" t="s">
        <v>30</v>
      </c>
      <c r="F452" s="35" t="s">
        <v>30</v>
      </c>
      <c r="G452" s="125">
        <v>36</v>
      </c>
      <c r="H452" s="125">
        <v>33</v>
      </c>
      <c r="I452" s="125">
        <v>47</v>
      </c>
      <c r="J452" s="35">
        <v>237</v>
      </c>
      <c r="K452" s="131">
        <v>235</v>
      </c>
      <c r="L452" s="58"/>
      <c r="M452" s="56"/>
    </row>
    <row r="453" spans="1:13" ht="15">
      <c r="A453" s="85"/>
      <c r="B453" s="6" t="s">
        <v>524</v>
      </c>
      <c r="C453" s="21"/>
      <c r="D453" s="20"/>
      <c r="E453" s="35" t="s">
        <v>26</v>
      </c>
      <c r="F453" s="35" t="s">
        <v>26</v>
      </c>
      <c r="G453" s="125">
        <v>50</v>
      </c>
      <c r="H453" s="125">
        <v>62</v>
      </c>
      <c r="I453" s="125">
        <v>58</v>
      </c>
      <c r="J453" s="35">
        <v>237</v>
      </c>
      <c r="K453" s="131">
        <v>235</v>
      </c>
      <c r="L453" s="58"/>
      <c r="M453" s="56"/>
    </row>
    <row r="454" spans="1:13" ht="15.75" customHeight="1">
      <c r="A454" s="163" t="s">
        <v>232</v>
      </c>
      <c r="B454" s="6" t="s">
        <v>525</v>
      </c>
      <c r="C454" s="181" t="s">
        <v>526</v>
      </c>
      <c r="D454" s="11">
        <v>400</v>
      </c>
      <c r="E454" s="35" t="s">
        <v>30</v>
      </c>
      <c r="F454" s="35" t="s">
        <v>21</v>
      </c>
      <c r="G454" s="125">
        <v>33</v>
      </c>
      <c r="H454" s="125">
        <v>33</v>
      </c>
      <c r="I454" s="125">
        <v>44</v>
      </c>
      <c r="J454" s="35">
        <v>230</v>
      </c>
      <c r="K454" s="131">
        <v>227</v>
      </c>
      <c r="L454" s="58">
        <f>100*(J454*(G454+H454+I454)+J455*(G455+H455+I455)+J456*(G456+H456+I456)+J457*(I457+H457+G457)+J458*(G458+H458+I458)+J459*(G459+H459+I459)+J460*(G460+H460+I460))/(D454*1000)</f>
        <v>36.2825</v>
      </c>
      <c r="M454" s="56"/>
    </row>
    <row r="455" spans="1:13" ht="15" customHeight="1">
      <c r="A455" s="163"/>
      <c r="B455" s="6" t="s">
        <v>527</v>
      </c>
      <c r="C455" s="181"/>
      <c r="D455" s="6"/>
      <c r="E455" s="35" t="s">
        <v>26</v>
      </c>
      <c r="F455" s="35" t="s">
        <v>21</v>
      </c>
      <c r="G455" s="125">
        <v>40</v>
      </c>
      <c r="H455" s="125">
        <v>50</v>
      </c>
      <c r="I455" s="125">
        <v>38</v>
      </c>
      <c r="J455" s="35">
        <v>230</v>
      </c>
      <c r="K455" s="131">
        <v>227</v>
      </c>
      <c r="L455" s="58"/>
      <c r="M455" s="56"/>
    </row>
    <row r="456" spans="1:13" ht="15" customHeight="1">
      <c r="A456" s="163"/>
      <c r="B456" s="6" t="s">
        <v>528</v>
      </c>
      <c r="C456" s="181"/>
      <c r="D456" s="6"/>
      <c r="E456" s="35" t="s">
        <v>26</v>
      </c>
      <c r="F456" s="35" t="s">
        <v>21</v>
      </c>
      <c r="G456" s="125">
        <v>37</v>
      </c>
      <c r="H456" s="125">
        <v>40</v>
      </c>
      <c r="I456" s="125">
        <v>19</v>
      </c>
      <c r="J456" s="35">
        <v>230</v>
      </c>
      <c r="K456" s="131">
        <v>227</v>
      </c>
      <c r="L456" s="58"/>
      <c r="M456" s="56"/>
    </row>
    <row r="457" spans="1:13" ht="15" customHeight="1">
      <c r="A457" s="163"/>
      <c r="B457" s="6" t="s">
        <v>529</v>
      </c>
      <c r="C457" s="181"/>
      <c r="D457" s="6"/>
      <c r="E457" s="35" t="s">
        <v>19</v>
      </c>
      <c r="F457" s="35" t="s">
        <v>79</v>
      </c>
      <c r="G457" s="125">
        <v>2</v>
      </c>
      <c r="H457" s="125">
        <v>3</v>
      </c>
      <c r="I457" s="125">
        <v>1</v>
      </c>
      <c r="J457" s="35">
        <v>230</v>
      </c>
      <c r="K457" s="131">
        <v>227</v>
      </c>
      <c r="L457" s="58"/>
      <c r="M457" s="56"/>
    </row>
    <row r="458" spans="1:13" ht="15">
      <c r="A458" s="163"/>
      <c r="B458" s="6" t="s">
        <v>530</v>
      </c>
      <c r="C458" s="181"/>
      <c r="D458" s="6"/>
      <c r="E458" s="35" t="s">
        <v>26</v>
      </c>
      <c r="F458" s="35" t="s">
        <v>21</v>
      </c>
      <c r="G458" s="125">
        <v>59</v>
      </c>
      <c r="H458" s="125">
        <v>58</v>
      </c>
      <c r="I458" s="125">
        <v>31</v>
      </c>
      <c r="J458" s="35">
        <v>230</v>
      </c>
      <c r="K458" s="131">
        <v>227</v>
      </c>
      <c r="L458" s="58"/>
      <c r="M458" s="56"/>
    </row>
    <row r="459" spans="1:13" ht="15">
      <c r="A459" s="163"/>
      <c r="B459" s="6" t="s">
        <v>531</v>
      </c>
      <c r="C459" s="181"/>
      <c r="D459" s="6"/>
      <c r="E459" s="35" t="s">
        <v>26</v>
      </c>
      <c r="F459" s="35" t="s">
        <v>21</v>
      </c>
      <c r="G459" s="125">
        <v>47</v>
      </c>
      <c r="H459" s="125">
        <v>55</v>
      </c>
      <c r="I459" s="125">
        <v>37</v>
      </c>
      <c r="J459" s="35">
        <v>230</v>
      </c>
      <c r="K459" s="131">
        <v>227</v>
      </c>
      <c r="L459" s="58"/>
      <c r="M459" s="56"/>
    </row>
    <row r="460" spans="1:13" ht="15">
      <c r="A460" s="163"/>
      <c r="B460" s="20" t="s">
        <v>532</v>
      </c>
      <c r="C460" s="181"/>
      <c r="D460" s="20"/>
      <c r="E460" s="35" t="s">
        <v>22</v>
      </c>
      <c r="F460" s="35" t="s">
        <v>22</v>
      </c>
      <c r="G460" s="125">
        <v>3</v>
      </c>
      <c r="H460" s="125">
        <v>1</v>
      </c>
      <c r="I460" s="125">
        <v>0</v>
      </c>
      <c r="J460" s="35">
        <v>230</v>
      </c>
      <c r="K460" s="131">
        <v>227</v>
      </c>
      <c r="L460" s="58"/>
      <c r="M460" s="56"/>
    </row>
    <row r="461" spans="1:13" ht="15.75" customHeight="1">
      <c r="A461" s="200" t="s">
        <v>325</v>
      </c>
      <c r="B461" s="6" t="s">
        <v>533</v>
      </c>
      <c r="C461" s="181" t="s">
        <v>534</v>
      </c>
      <c r="D461" s="11">
        <v>400</v>
      </c>
      <c r="E461" s="35" t="s">
        <v>24</v>
      </c>
      <c r="F461" s="35" t="s">
        <v>24</v>
      </c>
      <c r="G461" s="125">
        <v>63</v>
      </c>
      <c r="H461" s="125">
        <v>61</v>
      </c>
      <c r="I461" s="125">
        <v>66</v>
      </c>
      <c r="J461" s="35">
        <v>231</v>
      </c>
      <c r="K461" s="131">
        <v>227</v>
      </c>
      <c r="L461" s="58">
        <f>100*(J461*(G461+H461+I461)+J462*(G462+H462+I462)+J463*(G463+H463+I463)+J464*(I464+H464+G464)+J465*(G465+H465+I465))/(D461*1000)</f>
        <v>25.0635</v>
      </c>
      <c r="M461" s="56"/>
    </row>
    <row r="462" spans="1:13" ht="15" customHeight="1">
      <c r="A462" s="200"/>
      <c r="B462" s="6" t="s">
        <v>535</v>
      </c>
      <c r="C462" s="181"/>
      <c r="D462" s="6"/>
      <c r="E462" s="35" t="s">
        <v>26</v>
      </c>
      <c r="F462" s="35" t="s">
        <v>24</v>
      </c>
      <c r="G462" s="125">
        <v>32</v>
      </c>
      <c r="H462" s="125">
        <v>43</v>
      </c>
      <c r="I462" s="125">
        <v>43</v>
      </c>
      <c r="J462" s="35">
        <v>231</v>
      </c>
      <c r="K462" s="131">
        <v>227</v>
      </c>
      <c r="L462" s="58"/>
      <c r="M462" s="56"/>
    </row>
    <row r="463" spans="1:13" ht="15" customHeight="1">
      <c r="A463" s="200"/>
      <c r="B463" s="6" t="s">
        <v>195</v>
      </c>
      <c r="C463" s="181"/>
      <c r="D463" s="6"/>
      <c r="E463" s="35" t="s">
        <v>26</v>
      </c>
      <c r="F463" s="35" t="s">
        <v>24</v>
      </c>
      <c r="G463" s="125">
        <v>42</v>
      </c>
      <c r="H463" s="125">
        <v>31</v>
      </c>
      <c r="I463" s="125">
        <v>43</v>
      </c>
      <c r="J463" s="35">
        <v>231</v>
      </c>
      <c r="K463" s="131">
        <v>227</v>
      </c>
      <c r="L463" s="58"/>
      <c r="M463" s="56"/>
    </row>
    <row r="464" spans="1:13" ht="15" customHeight="1">
      <c r="A464" s="200"/>
      <c r="B464" s="6" t="s">
        <v>536</v>
      </c>
      <c r="C464" s="181"/>
      <c r="D464" s="6"/>
      <c r="E464" s="35" t="s">
        <v>18</v>
      </c>
      <c r="F464" s="35" t="s">
        <v>19</v>
      </c>
      <c r="G464" s="125">
        <v>1</v>
      </c>
      <c r="H464" s="125">
        <v>0</v>
      </c>
      <c r="I464" s="125">
        <v>0</v>
      </c>
      <c r="J464" s="35">
        <v>231</v>
      </c>
      <c r="K464" s="131">
        <v>227</v>
      </c>
      <c r="L464" s="58"/>
      <c r="M464" s="56"/>
    </row>
    <row r="465" spans="1:13" ht="15" customHeight="1">
      <c r="A465" s="200"/>
      <c r="B465" s="6" t="s">
        <v>537</v>
      </c>
      <c r="C465" s="181"/>
      <c r="D465" s="6"/>
      <c r="E465" s="35" t="s">
        <v>24</v>
      </c>
      <c r="F465" s="35" t="s">
        <v>22</v>
      </c>
      <c r="G465" s="125">
        <v>0</v>
      </c>
      <c r="H465" s="125"/>
      <c r="I465" s="125">
        <v>9</v>
      </c>
      <c r="J465" s="35">
        <v>231</v>
      </c>
      <c r="K465" s="131">
        <v>227</v>
      </c>
      <c r="L465" s="58"/>
      <c r="M465" s="56"/>
    </row>
    <row r="466" spans="1:13" ht="15.75" customHeight="1">
      <c r="A466" s="177"/>
      <c r="B466" s="6" t="s">
        <v>538</v>
      </c>
      <c r="C466" s="9"/>
      <c r="D466" s="6">
        <v>400</v>
      </c>
      <c r="E466" s="35" t="s">
        <v>47</v>
      </c>
      <c r="F466" s="35" t="s">
        <v>24</v>
      </c>
      <c r="G466" s="125">
        <v>3</v>
      </c>
      <c r="H466" s="125">
        <v>4</v>
      </c>
      <c r="I466" s="125">
        <v>3</v>
      </c>
      <c r="J466" s="35">
        <v>240</v>
      </c>
      <c r="K466" s="131">
        <v>237</v>
      </c>
      <c r="L466" s="58">
        <f>100*(J466*(G466+H466+I466)+J467*(G467+H467+I467)+J468*(G468+H468+I468)+J469*(I469+H469+G469)+J470*(G470+H470+I470)+J471*(G471+H471+I471)+J472*(I472+H472+G472)+J473*(G473+H473+I473))/(D466*1000)</f>
        <v>16.26</v>
      </c>
      <c r="M466" s="56"/>
    </row>
    <row r="467" spans="1:13" ht="15" customHeight="1">
      <c r="A467" s="177"/>
      <c r="B467" s="6" t="s">
        <v>539</v>
      </c>
      <c r="C467" s="184" t="s">
        <v>540</v>
      </c>
      <c r="D467" s="6"/>
      <c r="E467" s="35" t="s">
        <v>26</v>
      </c>
      <c r="F467" s="35" t="s">
        <v>24</v>
      </c>
      <c r="G467" s="125">
        <v>11</v>
      </c>
      <c r="H467" s="125">
        <v>9</v>
      </c>
      <c r="I467" s="125">
        <v>11</v>
      </c>
      <c r="J467" s="35">
        <v>240</v>
      </c>
      <c r="K467" s="131">
        <v>237</v>
      </c>
      <c r="L467" s="58"/>
      <c r="M467" s="56"/>
    </row>
    <row r="468" spans="1:13" ht="15">
      <c r="A468" s="177"/>
      <c r="B468" s="6" t="s">
        <v>541</v>
      </c>
      <c r="C468" s="184"/>
      <c r="D468" s="6"/>
      <c r="E468" s="35" t="s">
        <v>26</v>
      </c>
      <c r="F468" s="35" t="s">
        <v>24</v>
      </c>
      <c r="G468" s="125">
        <v>10</v>
      </c>
      <c r="H468" s="125">
        <v>12</v>
      </c>
      <c r="I468" s="125">
        <v>2</v>
      </c>
      <c r="J468" s="35">
        <v>240</v>
      </c>
      <c r="K468" s="131">
        <v>237</v>
      </c>
      <c r="L468" s="58"/>
      <c r="M468" s="56"/>
    </row>
    <row r="469" spans="1:13" ht="15">
      <c r="A469" s="177"/>
      <c r="B469" s="6" t="s">
        <v>542</v>
      </c>
      <c r="C469" s="184"/>
      <c r="D469" s="6"/>
      <c r="E469" s="35" t="s">
        <v>47</v>
      </c>
      <c r="F469" s="35" t="s">
        <v>24</v>
      </c>
      <c r="G469" s="125">
        <v>4</v>
      </c>
      <c r="H469" s="125">
        <v>4</v>
      </c>
      <c r="I469" s="125">
        <v>1</v>
      </c>
      <c r="J469" s="35">
        <v>240</v>
      </c>
      <c r="K469" s="131">
        <v>237</v>
      </c>
      <c r="L469" s="58"/>
      <c r="M469" s="56"/>
    </row>
    <row r="470" spans="1:13" ht="15">
      <c r="A470" s="177"/>
      <c r="B470" s="6" t="s">
        <v>543</v>
      </c>
      <c r="C470" s="184"/>
      <c r="D470" s="6"/>
      <c r="E470" s="35" t="s">
        <v>30</v>
      </c>
      <c r="F470" s="35" t="s">
        <v>47</v>
      </c>
      <c r="G470" s="125">
        <v>6</v>
      </c>
      <c r="H470" s="125">
        <v>20</v>
      </c>
      <c r="I470" s="125">
        <v>9</v>
      </c>
      <c r="J470" s="35">
        <v>240</v>
      </c>
      <c r="K470" s="131">
        <v>237</v>
      </c>
      <c r="L470" s="58"/>
      <c r="M470" s="56"/>
    </row>
    <row r="471" spans="1:13" ht="15">
      <c r="A471" s="177"/>
      <c r="B471" s="6" t="s">
        <v>544</v>
      </c>
      <c r="C471" s="184"/>
      <c r="D471" s="6"/>
      <c r="E471" s="35" t="s">
        <v>30</v>
      </c>
      <c r="F471" s="35" t="s">
        <v>30</v>
      </c>
      <c r="G471" s="125">
        <v>41</v>
      </c>
      <c r="H471" s="125">
        <v>65</v>
      </c>
      <c r="I471" s="125">
        <v>36</v>
      </c>
      <c r="J471" s="35">
        <v>240</v>
      </c>
      <c r="K471" s="131">
        <v>237</v>
      </c>
      <c r="L471" s="58"/>
      <c r="M471" s="56"/>
    </row>
    <row r="472" spans="1:13" ht="15">
      <c r="A472" s="177"/>
      <c r="B472" s="6" t="s">
        <v>545</v>
      </c>
      <c r="C472" s="184"/>
      <c r="D472" s="6"/>
      <c r="E472" s="35" t="s">
        <v>82</v>
      </c>
      <c r="F472" s="35" t="s">
        <v>47</v>
      </c>
      <c r="G472" s="125">
        <v>0</v>
      </c>
      <c r="H472" s="125">
        <v>6</v>
      </c>
      <c r="I472" s="125">
        <v>6</v>
      </c>
      <c r="J472" s="35">
        <v>240</v>
      </c>
      <c r="K472" s="131">
        <v>237</v>
      </c>
      <c r="L472" s="58"/>
      <c r="M472" s="56"/>
    </row>
    <row r="473" spans="1:13" ht="15">
      <c r="A473" s="177"/>
      <c r="B473" s="6" t="s">
        <v>546</v>
      </c>
      <c r="C473" s="184"/>
      <c r="D473" s="6"/>
      <c r="E473" s="35" t="s">
        <v>47</v>
      </c>
      <c r="F473" s="35" t="s">
        <v>24</v>
      </c>
      <c r="G473" s="125">
        <v>1</v>
      </c>
      <c r="H473" s="125">
        <v>6</v>
      </c>
      <c r="I473" s="125">
        <v>1</v>
      </c>
      <c r="J473" s="35">
        <v>240</v>
      </c>
      <c r="K473" s="131">
        <v>237</v>
      </c>
      <c r="L473" s="58"/>
      <c r="M473" s="56"/>
    </row>
    <row r="474" spans="1:13" ht="15">
      <c r="A474" s="177"/>
      <c r="B474" s="20" t="s">
        <v>547</v>
      </c>
      <c r="C474" s="184"/>
      <c r="D474" s="6">
        <v>400</v>
      </c>
      <c r="E474" s="35" t="s">
        <v>24</v>
      </c>
      <c r="F474" s="35" t="s">
        <v>24</v>
      </c>
      <c r="G474" s="125">
        <v>5</v>
      </c>
      <c r="H474" s="125">
        <v>3</v>
      </c>
      <c r="I474" s="125">
        <v>3</v>
      </c>
      <c r="J474" s="35">
        <v>239</v>
      </c>
      <c r="K474" s="131">
        <v>233</v>
      </c>
      <c r="L474" s="58">
        <f>100*(J474*(G474+H474+I474)+J475*(G475+H475+I475)+J476*(G476+H476+I476)+J477*(I477+H477+G477)+J478*(G478+H478+I478)+J479*(G479+H479+I479)+J480*(I480+H480+G480)+J481*(G481+H481+I481)+J482*(G482+H482+I482))/(D474*1000)</f>
        <v>14.28025</v>
      </c>
      <c r="M474" s="56"/>
    </row>
    <row r="475" spans="1:13" ht="15">
      <c r="A475" s="177"/>
      <c r="B475" s="6" t="s">
        <v>548</v>
      </c>
      <c r="C475" s="184"/>
      <c r="D475" s="6"/>
      <c r="E475" s="35" t="s">
        <v>24</v>
      </c>
      <c r="F475" s="35" t="s">
        <v>22</v>
      </c>
      <c r="G475" s="125">
        <v>0</v>
      </c>
      <c r="H475" s="125">
        <v>3</v>
      </c>
      <c r="I475" s="125">
        <v>4</v>
      </c>
      <c r="J475" s="35">
        <v>239</v>
      </c>
      <c r="K475" s="131">
        <v>233</v>
      </c>
      <c r="L475" s="58"/>
      <c r="M475" s="56"/>
    </row>
    <row r="476" spans="1:13" ht="15">
      <c r="A476" s="177"/>
      <c r="B476" s="6" t="s">
        <v>549</v>
      </c>
      <c r="C476" s="184"/>
      <c r="D476" s="6"/>
      <c r="E476" s="35" t="s">
        <v>24</v>
      </c>
      <c r="F476" s="35" t="s">
        <v>24</v>
      </c>
      <c r="G476" s="125">
        <v>11</v>
      </c>
      <c r="H476" s="125">
        <v>7</v>
      </c>
      <c r="I476" s="125">
        <v>11</v>
      </c>
      <c r="J476" s="35">
        <v>239</v>
      </c>
      <c r="K476" s="131">
        <v>233</v>
      </c>
      <c r="L476" s="58"/>
      <c r="M476" s="56"/>
    </row>
    <row r="477" spans="1:13" ht="15">
      <c r="A477" s="177"/>
      <c r="B477" s="6" t="s">
        <v>550</v>
      </c>
      <c r="C477" s="184"/>
      <c r="D477" s="6"/>
      <c r="E477" s="35" t="s">
        <v>24</v>
      </c>
      <c r="F477" s="35" t="s">
        <v>24</v>
      </c>
      <c r="G477" s="125">
        <v>8</v>
      </c>
      <c r="H477" s="125">
        <v>7</v>
      </c>
      <c r="I477" s="125">
        <v>10</v>
      </c>
      <c r="J477" s="35">
        <v>239</v>
      </c>
      <c r="K477" s="131">
        <v>233</v>
      </c>
      <c r="L477" s="58"/>
      <c r="M477" s="56"/>
    </row>
    <row r="478" spans="1:13" ht="15">
      <c r="A478" s="177"/>
      <c r="B478" s="6" t="s">
        <v>545</v>
      </c>
      <c r="C478" s="184"/>
      <c r="D478" s="6"/>
      <c r="E478" s="35" t="s">
        <v>82</v>
      </c>
      <c r="F478" s="35" t="s">
        <v>47</v>
      </c>
      <c r="G478" s="125">
        <v>4</v>
      </c>
      <c r="H478" s="125">
        <v>4</v>
      </c>
      <c r="I478" s="125">
        <v>2</v>
      </c>
      <c r="J478" s="35">
        <v>239</v>
      </c>
      <c r="K478" s="131">
        <v>233</v>
      </c>
      <c r="L478" s="58"/>
      <c r="M478" s="56"/>
    </row>
    <row r="479" spans="1:13" ht="15">
      <c r="A479" s="177"/>
      <c r="B479" s="6" t="s">
        <v>551</v>
      </c>
      <c r="C479" s="184"/>
      <c r="D479" s="6"/>
      <c r="E479" s="35" t="s">
        <v>30</v>
      </c>
      <c r="F479" s="35" t="s">
        <v>30</v>
      </c>
      <c r="G479" s="125">
        <v>47</v>
      </c>
      <c r="H479" s="125">
        <v>20</v>
      </c>
      <c r="I479" s="125">
        <v>37</v>
      </c>
      <c r="J479" s="35">
        <v>239</v>
      </c>
      <c r="K479" s="131">
        <v>233</v>
      </c>
      <c r="L479" s="58"/>
      <c r="M479" s="56"/>
    </row>
    <row r="480" spans="1:13" ht="15">
      <c r="A480" s="177"/>
      <c r="B480" s="6" t="s">
        <v>552</v>
      </c>
      <c r="C480" s="184"/>
      <c r="D480" s="6"/>
      <c r="E480" s="35" t="s">
        <v>47</v>
      </c>
      <c r="F480" s="35" t="s">
        <v>24</v>
      </c>
      <c r="G480" s="125">
        <v>6</v>
      </c>
      <c r="H480" s="125">
        <v>7</v>
      </c>
      <c r="I480" s="125">
        <v>7</v>
      </c>
      <c r="J480" s="35">
        <v>239</v>
      </c>
      <c r="K480" s="131">
        <v>233</v>
      </c>
      <c r="L480" s="58"/>
      <c r="M480" s="56"/>
    </row>
    <row r="481" spans="1:13" ht="15">
      <c r="A481" s="177"/>
      <c r="B481" s="6" t="s">
        <v>553</v>
      </c>
      <c r="C481" s="184"/>
      <c r="D481" s="6"/>
      <c r="E481" s="35" t="s">
        <v>26</v>
      </c>
      <c r="F481" s="35" t="s">
        <v>24</v>
      </c>
      <c r="G481" s="125">
        <v>17</v>
      </c>
      <c r="H481" s="125">
        <v>6</v>
      </c>
      <c r="I481" s="125">
        <v>7</v>
      </c>
      <c r="J481" s="35">
        <v>239</v>
      </c>
      <c r="K481" s="131">
        <v>233</v>
      </c>
      <c r="L481" s="58"/>
      <c r="M481" s="56"/>
    </row>
    <row r="482" spans="1:13" ht="15">
      <c r="A482" s="87"/>
      <c r="B482" s="6" t="s">
        <v>554</v>
      </c>
      <c r="C482" s="184"/>
      <c r="D482" s="6"/>
      <c r="E482" s="35" t="s">
        <v>26</v>
      </c>
      <c r="F482" s="35" t="s">
        <v>21</v>
      </c>
      <c r="G482" s="125">
        <v>2</v>
      </c>
      <c r="H482" s="125">
        <v>0</v>
      </c>
      <c r="I482" s="125">
        <v>1</v>
      </c>
      <c r="J482" s="35">
        <v>239</v>
      </c>
      <c r="K482" s="131">
        <v>233</v>
      </c>
      <c r="L482" s="58"/>
      <c r="M482" s="56"/>
    </row>
    <row r="483" spans="1:13" ht="15.75" customHeight="1">
      <c r="A483" s="179" t="s">
        <v>555</v>
      </c>
      <c r="B483" s="6" t="s">
        <v>556</v>
      </c>
      <c r="C483" s="9"/>
      <c r="D483" s="6">
        <v>250</v>
      </c>
      <c r="E483" s="35" t="s">
        <v>30</v>
      </c>
      <c r="F483" s="35" t="s">
        <v>22</v>
      </c>
      <c r="G483" s="140">
        <v>37</v>
      </c>
      <c r="H483" s="140">
        <v>23</v>
      </c>
      <c r="I483" s="140">
        <v>16</v>
      </c>
      <c r="J483" s="35">
        <v>238</v>
      </c>
      <c r="K483" s="131">
        <v>231</v>
      </c>
      <c r="L483" s="58">
        <f>100*(J483*(G483+H483+I483)+J484*(G484+H484+I484)+J485*(G485+H485+I485)+J486*(I486+H486+G486)+J487*(G487+H487+I487))/(D483*1000)</f>
        <v>46.0768</v>
      </c>
      <c r="M483" s="56"/>
    </row>
    <row r="484" spans="1:13" ht="15" customHeight="1">
      <c r="A484" s="179"/>
      <c r="B484" s="6" t="s">
        <v>557</v>
      </c>
      <c r="C484" s="181" t="s">
        <v>558</v>
      </c>
      <c r="D484" s="6"/>
      <c r="E484" s="35" t="s">
        <v>30</v>
      </c>
      <c r="F484" s="35" t="s">
        <v>22</v>
      </c>
      <c r="G484" s="140">
        <v>0</v>
      </c>
      <c r="H484" s="140">
        <v>3</v>
      </c>
      <c r="I484" s="140">
        <v>0</v>
      </c>
      <c r="J484" s="35">
        <v>238</v>
      </c>
      <c r="K484" s="131">
        <v>231</v>
      </c>
      <c r="L484" s="58"/>
      <c r="M484" s="56"/>
    </row>
    <row r="485" spans="1:13" ht="15">
      <c r="A485" s="179"/>
      <c r="B485" s="6" t="s">
        <v>559</v>
      </c>
      <c r="C485" s="181"/>
      <c r="D485" s="6"/>
      <c r="E485" s="35" t="s">
        <v>30</v>
      </c>
      <c r="F485" s="35" t="s">
        <v>22</v>
      </c>
      <c r="G485" s="140">
        <v>66</v>
      </c>
      <c r="H485" s="140">
        <v>70</v>
      </c>
      <c r="I485" s="140">
        <v>34</v>
      </c>
      <c r="J485" s="35">
        <v>238</v>
      </c>
      <c r="K485" s="131">
        <v>231</v>
      </c>
      <c r="L485" s="58"/>
      <c r="M485" s="56"/>
    </row>
    <row r="486" spans="1:13" ht="15">
      <c r="A486" s="179"/>
      <c r="B486" s="6" t="s">
        <v>560</v>
      </c>
      <c r="C486" s="181"/>
      <c r="D486" s="6"/>
      <c r="E486" s="35" t="s">
        <v>47</v>
      </c>
      <c r="F486" s="35" t="s">
        <v>18</v>
      </c>
      <c r="G486" s="140">
        <v>60</v>
      </c>
      <c r="H486" s="140">
        <v>20</v>
      </c>
      <c r="I486" s="140">
        <v>68</v>
      </c>
      <c r="J486" s="35">
        <v>238</v>
      </c>
      <c r="K486" s="131">
        <v>231</v>
      </c>
      <c r="L486" s="58"/>
      <c r="M486" s="56"/>
    </row>
    <row r="487" spans="1:13" ht="15">
      <c r="A487" s="179"/>
      <c r="B487" s="6" t="s">
        <v>561</v>
      </c>
      <c r="C487" s="181"/>
      <c r="D487" s="6"/>
      <c r="E487" s="35" t="s">
        <v>30</v>
      </c>
      <c r="F487" s="35" t="s">
        <v>21</v>
      </c>
      <c r="G487" s="141">
        <v>42</v>
      </c>
      <c r="H487" s="141">
        <v>18</v>
      </c>
      <c r="I487" s="141">
        <v>27</v>
      </c>
      <c r="J487" s="35">
        <v>238</v>
      </c>
      <c r="K487" s="131">
        <v>231</v>
      </c>
      <c r="L487" s="58"/>
      <c r="M487" s="56"/>
    </row>
    <row r="488" spans="1:13" ht="15">
      <c r="A488" s="179"/>
      <c r="B488" s="6" t="s">
        <v>562</v>
      </c>
      <c r="C488" s="181"/>
      <c r="D488" s="6">
        <v>400</v>
      </c>
      <c r="E488" s="35" t="s">
        <v>30</v>
      </c>
      <c r="F488" s="35" t="s">
        <v>21</v>
      </c>
      <c r="G488" s="140">
        <v>32</v>
      </c>
      <c r="H488" s="140">
        <v>28</v>
      </c>
      <c r="I488" s="140">
        <v>45</v>
      </c>
      <c r="J488" s="35">
        <v>241</v>
      </c>
      <c r="K488" s="131">
        <v>240</v>
      </c>
      <c r="L488" s="58">
        <f>100*(J488*(G488+H488+I488)+J489*(G489+H489+I489)+J490*(G490+H490+I490)+J491*(I491+H491+G491)+J492*(G492+H492+I492))/(D488*1000)</f>
        <v>27.474</v>
      </c>
      <c r="M488" s="56"/>
    </row>
    <row r="489" spans="1:13" ht="15" customHeight="1">
      <c r="A489" s="179"/>
      <c r="B489" s="6" t="s">
        <v>563</v>
      </c>
      <c r="C489" s="181"/>
      <c r="D489" s="6"/>
      <c r="E489" s="35" t="s">
        <v>24</v>
      </c>
      <c r="F489" s="35" t="s">
        <v>22</v>
      </c>
      <c r="G489" s="140">
        <v>20</v>
      </c>
      <c r="H489" s="140">
        <v>24</v>
      </c>
      <c r="I489" s="140">
        <v>46</v>
      </c>
      <c r="J489" s="35">
        <v>241</v>
      </c>
      <c r="K489" s="131">
        <v>240</v>
      </c>
      <c r="L489" s="58"/>
      <c r="M489" s="56"/>
    </row>
    <row r="490" spans="1:13" ht="15" customHeight="1">
      <c r="A490" s="179"/>
      <c r="B490" s="6" t="s">
        <v>564</v>
      </c>
      <c r="C490" s="181"/>
      <c r="D490" s="6"/>
      <c r="E490" s="35" t="s">
        <v>47</v>
      </c>
      <c r="F490" s="35" t="s">
        <v>18</v>
      </c>
      <c r="G490" s="140">
        <v>3</v>
      </c>
      <c r="H490" s="140">
        <v>2</v>
      </c>
      <c r="I490" s="140">
        <v>3</v>
      </c>
      <c r="J490" s="35">
        <v>241</v>
      </c>
      <c r="K490" s="131">
        <v>240</v>
      </c>
      <c r="L490" s="58"/>
      <c r="M490" s="56"/>
    </row>
    <row r="491" spans="1:13" ht="15" customHeight="1">
      <c r="A491" s="179"/>
      <c r="B491" s="6" t="s">
        <v>565</v>
      </c>
      <c r="C491" s="181"/>
      <c r="D491" s="6"/>
      <c r="E491" s="35" t="s">
        <v>21</v>
      </c>
      <c r="F491" s="35" t="s">
        <v>22</v>
      </c>
      <c r="G491" s="140">
        <v>69</v>
      </c>
      <c r="H491" s="140">
        <v>86</v>
      </c>
      <c r="I491" s="140">
        <v>52</v>
      </c>
      <c r="J491" s="35">
        <v>241</v>
      </c>
      <c r="K491" s="131">
        <v>240</v>
      </c>
      <c r="L491" s="58"/>
      <c r="M491" s="56"/>
    </row>
    <row r="492" spans="1:13" ht="15">
      <c r="A492" s="179"/>
      <c r="B492" s="6" t="s">
        <v>566</v>
      </c>
      <c r="C492" s="181"/>
      <c r="D492" s="6"/>
      <c r="E492" s="35" t="s">
        <v>21</v>
      </c>
      <c r="F492" s="35" t="s">
        <v>22</v>
      </c>
      <c r="G492" s="140">
        <v>23</v>
      </c>
      <c r="H492" s="140">
        <v>4</v>
      </c>
      <c r="I492" s="140">
        <v>19</v>
      </c>
      <c r="J492" s="35">
        <v>241</v>
      </c>
      <c r="K492" s="131">
        <v>240</v>
      </c>
      <c r="L492" s="58"/>
      <c r="M492" s="56"/>
    </row>
    <row r="493" spans="1:13" ht="15.75" customHeight="1">
      <c r="A493" s="163"/>
      <c r="B493" s="88" t="s">
        <v>567</v>
      </c>
      <c r="C493" s="9"/>
      <c r="D493" s="6">
        <v>400</v>
      </c>
      <c r="E493" s="35" t="s">
        <v>30</v>
      </c>
      <c r="F493" s="35" t="s">
        <v>21</v>
      </c>
      <c r="G493" s="125">
        <v>10</v>
      </c>
      <c r="H493" s="125">
        <v>46</v>
      </c>
      <c r="I493" s="125">
        <v>22</v>
      </c>
      <c r="J493" s="35">
        <v>247</v>
      </c>
      <c r="K493" s="131">
        <v>242</v>
      </c>
      <c r="L493" s="58">
        <f>100*(J493*(G493+H493+I493)+J494*(G494+H494+I494)+J495*(G495+H495+I495)+J496*(I496+H496+G496))/(D493*1000)</f>
        <v>15.9315</v>
      </c>
      <c r="M493" s="56"/>
    </row>
    <row r="494" spans="1:13" ht="15" customHeight="1">
      <c r="A494" s="163"/>
      <c r="B494" s="20" t="s">
        <v>568</v>
      </c>
      <c r="C494" s="181" t="s">
        <v>569</v>
      </c>
      <c r="D494" s="20"/>
      <c r="E494" s="35" t="s">
        <v>47</v>
      </c>
      <c r="F494" s="35" t="s">
        <v>24</v>
      </c>
      <c r="G494" s="125">
        <v>0</v>
      </c>
      <c r="H494" s="125">
        <v>0</v>
      </c>
      <c r="I494" s="125">
        <v>2</v>
      </c>
      <c r="J494" s="35">
        <v>247</v>
      </c>
      <c r="K494" s="131">
        <v>242</v>
      </c>
      <c r="L494" s="58"/>
      <c r="M494" s="56"/>
    </row>
    <row r="495" spans="1:13" ht="15" customHeight="1">
      <c r="A495" s="163"/>
      <c r="B495" s="20" t="s">
        <v>570</v>
      </c>
      <c r="C495" s="181"/>
      <c r="D495" s="20"/>
      <c r="E495" s="35" t="s">
        <v>30</v>
      </c>
      <c r="F495" s="35" t="s">
        <v>21</v>
      </c>
      <c r="G495" s="125">
        <v>36</v>
      </c>
      <c r="H495" s="125">
        <v>21</v>
      </c>
      <c r="I495" s="125">
        <v>16</v>
      </c>
      <c r="J495" s="35">
        <v>247</v>
      </c>
      <c r="K495" s="131">
        <v>242</v>
      </c>
      <c r="L495" s="58"/>
      <c r="M495" s="56"/>
    </row>
    <row r="496" spans="1:13" ht="15" customHeight="1">
      <c r="A496" s="163"/>
      <c r="B496" s="20" t="s">
        <v>195</v>
      </c>
      <c r="C496" s="181"/>
      <c r="D496" s="20"/>
      <c r="E496" s="35" t="s">
        <v>30</v>
      </c>
      <c r="F496" s="35" t="s">
        <v>21</v>
      </c>
      <c r="G496" s="125">
        <v>40</v>
      </c>
      <c r="H496" s="125">
        <v>35</v>
      </c>
      <c r="I496" s="125">
        <v>30</v>
      </c>
      <c r="J496" s="35">
        <v>247</v>
      </c>
      <c r="K496" s="131">
        <v>242</v>
      </c>
      <c r="L496" s="58"/>
      <c r="M496" s="56"/>
    </row>
    <row r="497" spans="1:13" ht="15">
      <c r="A497" s="163"/>
      <c r="B497" s="20" t="s">
        <v>571</v>
      </c>
      <c r="C497" s="181"/>
      <c r="D497" s="6">
        <v>400</v>
      </c>
      <c r="E497" s="35" t="s">
        <v>30</v>
      </c>
      <c r="F497" s="35" t="s">
        <v>21</v>
      </c>
      <c r="G497" s="125">
        <v>42</v>
      </c>
      <c r="H497" s="125">
        <v>27</v>
      </c>
      <c r="I497" s="125">
        <v>37</v>
      </c>
      <c r="J497" s="35">
        <v>245</v>
      </c>
      <c r="K497" s="131">
        <v>241</v>
      </c>
      <c r="L497" s="58">
        <f>100*(J497*(G497+H497+I497)+J498*(G498+H498+I498)+J499*(G499+H499+I499))/(D497*1000)</f>
        <v>17.33375</v>
      </c>
      <c r="M497" s="56"/>
    </row>
    <row r="498" spans="1:13" ht="15">
      <c r="A498" s="163"/>
      <c r="B498" s="20" t="s">
        <v>36</v>
      </c>
      <c r="C498" s="181"/>
      <c r="D498" s="20"/>
      <c r="E498" s="35" t="s">
        <v>30</v>
      </c>
      <c r="F498" s="35" t="s">
        <v>21</v>
      </c>
      <c r="G498" s="125">
        <v>24</v>
      </c>
      <c r="H498" s="125">
        <v>24</v>
      </c>
      <c r="I498" s="125">
        <v>16</v>
      </c>
      <c r="J498" s="35">
        <v>245</v>
      </c>
      <c r="K498" s="131">
        <v>241</v>
      </c>
      <c r="L498" s="58"/>
      <c r="M498" s="56"/>
    </row>
    <row r="499" spans="1:13" ht="15">
      <c r="A499" s="163"/>
      <c r="B499" s="6" t="s">
        <v>572</v>
      </c>
      <c r="C499" s="181"/>
      <c r="D499" s="6"/>
      <c r="E499" s="35" t="s">
        <v>26</v>
      </c>
      <c r="F499" s="35" t="s">
        <v>21</v>
      </c>
      <c r="G499" s="125">
        <v>39</v>
      </c>
      <c r="H499" s="125">
        <v>46</v>
      </c>
      <c r="I499" s="125">
        <v>28</v>
      </c>
      <c r="J499" s="35">
        <v>245</v>
      </c>
      <c r="K499" s="131">
        <v>241</v>
      </c>
      <c r="L499" s="58"/>
      <c r="M499" s="56"/>
    </row>
    <row r="500" spans="1:13" ht="15" customHeight="1">
      <c r="A500" s="163"/>
      <c r="B500" s="6" t="s">
        <v>573</v>
      </c>
      <c r="C500" s="197" t="s">
        <v>574</v>
      </c>
      <c r="D500" s="6">
        <v>250</v>
      </c>
      <c r="E500" s="35" t="s">
        <v>26</v>
      </c>
      <c r="F500" s="35" t="s">
        <v>21</v>
      </c>
      <c r="G500" s="125">
        <v>24</v>
      </c>
      <c r="H500" s="125">
        <v>50</v>
      </c>
      <c r="I500" s="125">
        <v>65</v>
      </c>
      <c r="J500" s="35">
        <v>240</v>
      </c>
      <c r="K500" s="131">
        <v>235</v>
      </c>
      <c r="L500" s="58">
        <f>100*(J500*(G500+H500+I500)+J501*(G501+H501+I501)+J502*(G502+H502+I502))/(D500*1000)</f>
        <v>19.104</v>
      </c>
      <c r="M500" s="56"/>
    </row>
    <row r="501" spans="1:13" ht="15" customHeight="1">
      <c r="A501" s="163"/>
      <c r="B501" s="6" t="s">
        <v>40</v>
      </c>
      <c r="C501" s="197"/>
      <c r="D501" s="6"/>
      <c r="E501" s="35" t="s">
        <v>26</v>
      </c>
      <c r="F501" s="35" t="s">
        <v>21</v>
      </c>
      <c r="G501" s="125">
        <v>20</v>
      </c>
      <c r="H501" s="125">
        <v>16</v>
      </c>
      <c r="I501" s="125">
        <v>17</v>
      </c>
      <c r="J501" s="35">
        <v>240</v>
      </c>
      <c r="K501" s="131">
        <v>235</v>
      </c>
      <c r="L501" s="58"/>
      <c r="M501" s="56"/>
    </row>
    <row r="502" spans="1:13" ht="15">
      <c r="A502" s="163"/>
      <c r="B502" s="6" t="s">
        <v>575</v>
      </c>
      <c r="C502" s="197"/>
      <c r="D502" s="6"/>
      <c r="E502" s="35" t="s">
        <v>18</v>
      </c>
      <c r="F502" s="35" t="s">
        <v>19</v>
      </c>
      <c r="G502" s="125">
        <v>4</v>
      </c>
      <c r="H502" s="125">
        <v>2</v>
      </c>
      <c r="I502" s="125">
        <v>1</v>
      </c>
      <c r="J502" s="35">
        <v>240</v>
      </c>
      <c r="K502" s="131">
        <v>235</v>
      </c>
      <c r="L502" s="58"/>
      <c r="M502" s="56"/>
    </row>
    <row r="503" spans="1:13" ht="16.5" customHeight="1">
      <c r="A503" s="171" t="s">
        <v>281</v>
      </c>
      <c r="B503" s="20" t="s">
        <v>576</v>
      </c>
      <c r="C503" s="9"/>
      <c r="D503" s="6">
        <v>630</v>
      </c>
      <c r="E503" s="35" t="s">
        <v>18</v>
      </c>
      <c r="F503" s="35" t="s">
        <v>19</v>
      </c>
      <c r="G503" s="134">
        <v>6</v>
      </c>
      <c r="H503" s="134">
        <v>0</v>
      </c>
      <c r="I503" s="134">
        <v>0</v>
      </c>
      <c r="J503" s="35">
        <v>238</v>
      </c>
      <c r="K503" s="131">
        <v>234</v>
      </c>
      <c r="L503" s="58">
        <f>100*(J503*(G503+H503+I503)+J504*(G504+H504+I504)+J505*(G505+H505+I505)+J506*(I506+H506+G506)+J507*(G507+H507+I507)+J508*(G508+H508+I508)+J509*(G509+H509+I509))/(D503*1000)</f>
        <v>8.991111111111111</v>
      </c>
      <c r="M503" s="56"/>
    </row>
    <row r="504" spans="1:13" ht="15">
      <c r="A504" s="171"/>
      <c r="B504" s="20" t="s">
        <v>577</v>
      </c>
      <c r="C504" s="21"/>
      <c r="D504" s="20"/>
      <c r="E504" s="35" t="s">
        <v>26</v>
      </c>
      <c r="F504" s="35" t="s">
        <v>24</v>
      </c>
      <c r="G504" s="134">
        <v>13</v>
      </c>
      <c r="H504" s="134">
        <v>12</v>
      </c>
      <c r="I504" s="134">
        <v>13</v>
      </c>
      <c r="J504" s="35">
        <v>238</v>
      </c>
      <c r="K504" s="131">
        <v>234</v>
      </c>
      <c r="L504" s="58"/>
      <c r="M504" s="56"/>
    </row>
    <row r="505" spans="1:13" ht="15">
      <c r="A505" s="171"/>
      <c r="B505" s="20" t="s">
        <v>578</v>
      </c>
      <c r="C505" s="21"/>
      <c r="D505" s="20"/>
      <c r="E505" s="35" t="s">
        <v>21</v>
      </c>
      <c r="F505" s="35" t="s">
        <v>22</v>
      </c>
      <c r="G505" s="134">
        <v>19</v>
      </c>
      <c r="H505" s="134">
        <v>12</v>
      </c>
      <c r="I505" s="134">
        <v>18</v>
      </c>
      <c r="J505" s="35">
        <v>238</v>
      </c>
      <c r="K505" s="131">
        <v>234</v>
      </c>
      <c r="L505" s="58"/>
      <c r="M505" s="56"/>
    </row>
    <row r="506" spans="1:13" ht="31.5">
      <c r="A506" s="171"/>
      <c r="B506" s="20" t="s">
        <v>579</v>
      </c>
      <c r="C506" s="30" t="s">
        <v>580</v>
      </c>
      <c r="D506" s="20"/>
      <c r="E506" s="35" t="s">
        <v>22</v>
      </c>
      <c r="F506" s="35" t="s">
        <v>19</v>
      </c>
      <c r="G506" s="134">
        <v>5</v>
      </c>
      <c r="H506" s="134">
        <v>0</v>
      </c>
      <c r="I506" s="134">
        <v>9</v>
      </c>
      <c r="J506" s="35">
        <v>238</v>
      </c>
      <c r="K506" s="131">
        <v>234</v>
      </c>
      <c r="L506" s="58"/>
      <c r="M506" s="56"/>
    </row>
    <row r="507" spans="1:13" ht="15">
      <c r="A507" s="171"/>
      <c r="B507" s="20" t="s">
        <v>581</v>
      </c>
      <c r="C507" s="21"/>
      <c r="D507" s="20"/>
      <c r="E507" s="35" t="s">
        <v>47</v>
      </c>
      <c r="F507" s="35" t="s">
        <v>24</v>
      </c>
      <c r="G507" s="134">
        <v>1</v>
      </c>
      <c r="H507" s="134">
        <v>4</v>
      </c>
      <c r="I507" s="134">
        <v>16</v>
      </c>
      <c r="J507" s="35">
        <v>238</v>
      </c>
      <c r="K507" s="131">
        <v>234</v>
      </c>
      <c r="L507" s="58"/>
      <c r="M507" s="56"/>
    </row>
    <row r="508" spans="1:13" ht="15">
      <c r="A508" s="171"/>
      <c r="B508" s="20" t="s">
        <v>582</v>
      </c>
      <c r="C508" s="21"/>
      <c r="D508" s="20"/>
      <c r="E508" s="35" t="s">
        <v>47</v>
      </c>
      <c r="F508" s="35" t="s">
        <v>24</v>
      </c>
      <c r="G508" s="134">
        <v>6</v>
      </c>
      <c r="H508" s="134">
        <v>12</v>
      </c>
      <c r="I508" s="134">
        <v>10</v>
      </c>
      <c r="J508" s="35">
        <v>238</v>
      </c>
      <c r="K508" s="131">
        <v>234</v>
      </c>
      <c r="L508" s="58"/>
      <c r="M508" s="56"/>
    </row>
    <row r="509" spans="1:13" ht="15">
      <c r="A509" s="171"/>
      <c r="B509" s="20" t="s">
        <v>583</v>
      </c>
      <c r="C509" s="21"/>
      <c r="D509" s="20"/>
      <c r="E509" s="35" t="s">
        <v>21</v>
      </c>
      <c r="F509" s="35" t="s">
        <v>24</v>
      </c>
      <c r="G509" s="134">
        <v>42</v>
      </c>
      <c r="H509" s="134">
        <v>25</v>
      </c>
      <c r="I509" s="134">
        <v>15</v>
      </c>
      <c r="J509" s="35">
        <v>238</v>
      </c>
      <c r="K509" s="131">
        <v>234</v>
      </c>
      <c r="L509" s="58"/>
      <c r="M509" s="56"/>
    </row>
    <row r="510" spans="1:13" ht="15">
      <c r="A510" s="171"/>
      <c r="B510" s="20" t="s">
        <v>584</v>
      </c>
      <c r="C510" s="9"/>
      <c r="D510" s="6">
        <v>630</v>
      </c>
      <c r="E510" s="35" t="s">
        <v>21</v>
      </c>
      <c r="F510" s="35" t="s">
        <v>22</v>
      </c>
      <c r="G510" s="134">
        <v>0</v>
      </c>
      <c r="H510" s="134">
        <v>15</v>
      </c>
      <c r="I510" s="134">
        <v>14</v>
      </c>
      <c r="J510" s="35">
        <v>244</v>
      </c>
      <c r="K510" s="131">
        <v>243</v>
      </c>
      <c r="L510" s="58">
        <f>100*(J510*(G510+H510+I510)+J511*(G511+H511+I511)+J512*(G512+H512+I512))/(D510*1000)</f>
        <v>3.4857142857142858</v>
      </c>
      <c r="M510" s="56"/>
    </row>
    <row r="511" spans="1:13" ht="15">
      <c r="A511" s="171"/>
      <c r="B511" s="20" t="s">
        <v>585</v>
      </c>
      <c r="C511" s="21"/>
      <c r="D511" s="20"/>
      <c r="E511" s="35" t="s">
        <v>21</v>
      </c>
      <c r="F511" s="35" t="s">
        <v>22</v>
      </c>
      <c r="G511" s="134">
        <v>11</v>
      </c>
      <c r="H511" s="134">
        <v>18</v>
      </c>
      <c r="I511" s="134">
        <v>9</v>
      </c>
      <c r="J511" s="35">
        <v>244</v>
      </c>
      <c r="K511" s="131">
        <v>243</v>
      </c>
      <c r="L511" s="58"/>
      <c r="M511" s="56"/>
    </row>
    <row r="512" spans="1:13" ht="15">
      <c r="A512" s="171"/>
      <c r="B512" s="20" t="s">
        <v>586</v>
      </c>
      <c r="C512" s="21"/>
      <c r="D512" s="20"/>
      <c r="E512" s="35" t="s">
        <v>21</v>
      </c>
      <c r="F512" s="35" t="s">
        <v>22</v>
      </c>
      <c r="G512" s="134">
        <v>3</v>
      </c>
      <c r="H512" s="134">
        <v>10</v>
      </c>
      <c r="I512" s="134">
        <v>10</v>
      </c>
      <c r="J512" s="35">
        <v>244</v>
      </c>
      <c r="K512" s="131">
        <v>243</v>
      </c>
      <c r="L512" s="58"/>
      <c r="M512" s="56"/>
    </row>
    <row r="513" spans="1:13" ht="15.75" customHeight="1">
      <c r="A513" s="163" t="s">
        <v>232</v>
      </c>
      <c r="B513" s="6" t="s">
        <v>587</v>
      </c>
      <c r="C513" s="181" t="s">
        <v>588</v>
      </c>
      <c r="D513" s="6">
        <v>400</v>
      </c>
      <c r="E513" s="35" t="s">
        <v>18</v>
      </c>
      <c r="F513" s="35" t="s">
        <v>19</v>
      </c>
      <c r="G513" s="142">
        <v>3</v>
      </c>
      <c r="H513" s="142">
        <v>6</v>
      </c>
      <c r="I513" s="142">
        <v>1</v>
      </c>
      <c r="J513" s="35">
        <v>248</v>
      </c>
      <c r="K513" s="131">
        <v>244</v>
      </c>
      <c r="L513" s="58">
        <f>100*(J513*(G513+H513+I513)+J514*(G514+H514+I514)+J515*(G515+H515+I515)+J516*(I516+H516+G516)+J517*(G517+H517+I517))/(D513*1000)</f>
        <v>11.718</v>
      </c>
      <c r="M513" s="56"/>
    </row>
    <row r="514" spans="1:13" ht="15" customHeight="1">
      <c r="A514" s="163"/>
      <c r="B514" s="6" t="s">
        <v>589</v>
      </c>
      <c r="C514" s="181"/>
      <c r="D514" s="6"/>
      <c r="E514" s="35" t="s">
        <v>21</v>
      </c>
      <c r="F514" s="35" t="s">
        <v>22</v>
      </c>
      <c r="G514" s="142">
        <v>15</v>
      </c>
      <c r="H514" s="142">
        <v>1</v>
      </c>
      <c r="I514" s="142">
        <v>3</v>
      </c>
      <c r="J514" s="35">
        <v>248</v>
      </c>
      <c r="K514" s="131">
        <v>244</v>
      </c>
      <c r="L514" s="58"/>
      <c r="M514" s="56"/>
    </row>
    <row r="515" spans="1:13" ht="15" customHeight="1">
      <c r="A515" s="163"/>
      <c r="B515" s="6" t="s">
        <v>590</v>
      </c>
      <c r="C515" s="181"/>
      <c r="D515" s="6"/>
      <c r="E515" s="35" t="s">
        <v>19</v>
      </c>
      <c r="F515" s="35" t="s">
        <v>19</v>
      </c>
      <c r="G515" s="143">
        <v>1</v>
      </c>
      <c r="H515" s="143">
        <v>0</v>
      </c>
      <c r="I515" s="143">
        <v>0</v>
      </c>
      <c r="J515" s="35">
        <v>248</v>
      </c>
      <c r="K515" s="131">
        <v>244</v>
      </c>
      <c r="L515" s="58"/>
      <c r="M515" s="56"/>
    </row>
    <row r="516" spans="1:13" ht="15" customHeight="1">
      <c r="A516" s="163"/>
      <c r="B516" s="6" t="s">
        <v>591</v>
      </c>
      <c r="C516" s="181"/>
      <c r="D516" s="6"/>
      <c r="E516" s="35" t="s">
        <v>19</v>
      </c>
      <c r="F516" s="35" t="s">
        <v>19</v>
      </c>
      <c r="G516" s="143">
        <v>0</v>
      </c>
      <c r="H516" s="143">
        <v>3</v>
      </c>
      <c r="I516" s="143">
        <v>0</v>
      </c>
      <c r="J516" s="35">
        <v>248</v>
      </c>
      <c r="K516" s="131">
        <v>244</v>
      </c>
      <c r="L516" s="58"/>
      <c r="M516" s="56"/>
    </row>
    <row r="517" spans="1:13" ht="15">
      <c r="A517" s="163"/>
      <c r="B517" s="6" t="s">
        <v>592</v>
      </c>
      <c r="C517" s="181"/>
      <c r="D517" s="6"/>
      <c r="E517" s="35" t="s">
        <v>47</v>
      </c>
      <c r="F517" s="35" t="s">
        <v>24</v>
      </c>
      <c r="G517" s="144">
        <v>44</v>
      </c>
      <c r="H517" s="144">
        <v>51</v>
      </c>
      <c r="I517" s="144">
        <v>61</v>
      </c>
      <c r="J517" s="35">
        <v>248</v>
      </c>
      <c r="K517" s="131">
        <v>244</v>
      </c>
      <c r="L517" s="58"/>
      <c r="M517" s="56"/>
    </row>
    <row r="518" spans="1:13" ht="16.5" customHeight="1">
      <c r="A518" s="171" t="s">
        <v>281</v>
      </c>
      <c r="B518" s="20" t="s">
        <v>593</v>
      </c>
      <c r="C518" s="9"/>
      <c r="D518" s="6">
        <v>400</v>
      </c>
      <c r="E518" s="35" t="s">
        <v>22</v>
      </c>
      <c r="F518" s="35" t="s">
        <v>22</v>
      </c>
      <c r="G518" s="125">
        <v>13</v>
      </c>
      <c r="H518" s="125">
        <v>7</v>
      </c>
      <c r="I518" s="125">
        <v>12</v>
      </c>
      <c r="J518" s="35">
        <v>245</v>
      </c>
      <c r="K518" s="131">
        <v>238</v>
      </c>
      <c r="L518" s="58">
        <f>100*(J518*(G518+H518+I518)+J519*(G519+H519+I519)+J520*(G520+H520+I520)+J521*(I521+H521+G521)+J522*(G522+H522+I522)+J523*(G523+H523+I523))/(D518*1000)</f>
        <v>17.2725</v>
      </c>
      <c r="M518" s="56"/>
    </row>
    <row r="519" spans="1:13" ht="15">
      <c r="A519" s="171"/>
      <c r="B519" s="20" t="s">
        <v>594</v>
      </c>
      <c r="C519" s="21"/>
      <c r="D519" s="20"/>
      <c r="E519" s="35" t="s">
        <v>47</v>
      </c>
      <c r="F519" s="35" t="s">
        <v>18</v>
      </c>
      <c r="G519" s="134">
        <v>9</v>
      </c>
      <c r="H519" s="134">
        <v>25</v>
      </c>
      <c r="I519" s="134">
        <v>24</v>
      </c>
      <c r="J519" s="35">
        <v>245</v>
      </c>
      <c r="K519" s="131">
        <v>238</v>
      </c>
      <c r="L519" s="58"/>
      <c r="M519" s="56"/>
    </row>
    <row r="520" spans="1:13" ht="15">
      <c r="A520" s="171"/>
      <c r="B520" s="20" t="s">
        <v>595</v>
      </c>
      <c r="C520" s="21"/>
      <c r="D520" s="20"/>
      <c r="E520" s="35" t="s">
        <v>47</v>
      </c>
      <c r="F520" s="35" t="s">
        <v>24</v>
      </c>
      <c r="G520" s="134">
        <v>5</v>
      </c>
      <c r="H520" s="134">
        <v>7</v>
      </c>
      <c r="I520" s="134">
        <v>18</v>
      </c>
      <c r="J520" s="35">
        <v>245</v>
      </c>
      <c r="K520" s="131">
        <v>238</v>
      </c>
      <c r="L520" s="58"/>
      <c r="M520" s="56"/>
    </row>
    <row r="521" spans="1:13" ht="31.5">
      <c r="A521" s="171"/>
      <c r="B521" s="20" t="s">
        <v>596</v>
      </c>
      <c r="C521" s="30" t="s">
        <v>597</v>
      </c>
      <c r="D521" s="20"/>
      <c r="E521" s="35" t="s">
        <v>24</v>
      </c>
      <c r="F521" s="35" t="s">
        <v>22</v>
      </c>
      <c r="G521" s="134">
        <v>36</v>
      </c>
      <c r="H521" s="134">
        <v>39</v>
      </c>
      <c r="I521" s="134">
        <v>47</v>
      </c>
      <c r="J521" s="35">
        <v>245</v>
      </c>
      <c r="K521" s="131">
        <v>238</v>
      </c>
      <c r="L521" s="58"/>
      <c r="M521" s="56"/>
    </row>
    <row r="522" spans="1:13" ht="15">
      <c r="A522" s="171"/>
      <c r="B522" s="20" t="s">
        <v>598</v>
      </c>
      <c r="C522" s="21"/>
      <c r="D522" s="20"/>
      <c r="E522" s="35" t="s">
        <v>19</v>
      </c>
      <c r="F522" s="35" t="s">
        <v>79</v>
      </c>
      <c r="G522" s="134">
        <v>3</v>
      </c>
      <c r="H522" s="134">
        <v>5</v>
      </c>
      <c r="I522" s="134">
        <v>0</v>
      </c>
      <c r="J522" s="35">
        <v>245</v>
      </c>
      <c r="K522" s="131">
        <v>238</v>
      </c>
      <c r="L522" s="58"/>
      <c r="M522" s="56"/>
    </row>
    <row r="523" spans="1:13" ht="15">
      <c r="A523" s="171"/>
      <c r="B523" s="20" t="s">
        <v>599</v>
      </c>
      <c r="C523" s="21"/>
      <c r="D523" s="20"/>
      <c r="E523" s="35" t="s">
        <v>21</v>
      </c>
      <c r="F523" s="35" t="s">
        <v>18</v>
      </c>
      <c r="G523" s="134">
        <v>14</v>
      </c>
      <c r="H523" s="134">
        <v>2</v>
      </c>
      <c r="I523" s="134">
        <v>16</v>
      </c>
      <c r="J523" s="35">
        <v>245</v>
      </c>
      <c r="K523" s="131">
        <v>238</v>
      </c>
      <c r="L523" s="58"/>
      <c r="M523" s="56"/>
    </row>
    <row r="524" spans="1:13" ht="15">
      <c r="A524" s="171"/>
      <c r="B524" s="20" t="s">
        <v>600</v>
      </c>
      <c r="C524" s="9"/>
      <c r="D524" s="6">
        <v>400</v>
      </c>
      <c r="E524" s="35" t="s">
        <v>22</v>
      </c>
      <c r="F524" s="35" t="s">
        <v>19</v>
      </c>
      <c r="G524" s="134">
        <v>0</v>
      </c>
      <c r="H524" s="134">
        <v>0</v>
      </c>
      <c r="I524" s="134">
        <v>4</v>
      </c>
      <c r="J524" s="35">
        <v>246</v>
      </c>
      <c r="K524" s="131">
        <v>243</v>
      </c>
      <c r="L524" s="58">
        <f>100*(J524*(G524+H524+I524)+J525*(G525+H525+I525)+J526*(G526+H526+I526)+J527*(I527+H527+G527)+J528*(G528+H528+I528)+J529*(G529+H529+I529)+J530*(G530+H530+I530))/(D524*1000)</f>
        <v>19.6185</v>
      </c>
      <c r="M524" s="56"/>
    </row>
    <row r="525" spans="1:13" ht="15">
      <c r="A525" s="171"/>
      <c r="B525" s="20" t="s">
        <v>601</v>
      </c>
      <c r="C525" s="21"/>
      <c r="D525" s="20"/>
      <c r="E525" s="35" t="s">
        <v>30</v>
      </c>
      <c r="F525" s="35" t="s">
        <v>47</v>
      </c>
      <c r="G525" s="134">
        <v>15</v>
      </c>
      <c r="H525" s="134">
        <v>10</v>
      </c>
      <c r="I525" s="134">
        <v>7</v>
      </c>
      <c r="J525" s="35">
        <v>246</v>
      </c>
      <c r="K525" s="131">
        <v>243</v>
      </c>
      <c r="L525" s="58"/>
      <c r="M525" s="56"/>
    </row>
    <row r="526" spans="1:13" ht="15">
      <c r="A526" s="171"/>
      <c r="B526" s="20" t="s">
        <v>602</v>
      </c>
      <c r="C526" s="21"/>
      <c r="D526" s="20"/>
      <c r="E526" s="35" t="s">
        <v>47</v>
      </c>
      <c r="F526" s="35" t="s">
        <v>18</v>
      </c>
      <c r="G526" s="134">
        <v>28</v>
      </c>
      <c r="H526" s="134">
        <v>30</v>
      </c>
      <c r="I526" s="134">
        <v>7</v>
      </c>
      <c r="J526" s="35">
        <v>246</v>
      </c>
      <c r="K526" s="131">
        <v>243</v>
      </c>
      <c r="L526" s="58"/>
      <c r="M526" s="56"/>
    </row>
    <row r="527" spans="1:13" ht="15">
      <c r="A527" s="171"/>
      <c r="B527" s="20" t="s">
        <v>603</v>
      </c>
      <c r="C527" s="21"/>
      <c r="D527" s="20"/>
      <c r="E527" s="35" t="s">
        <v>24</v>
      </c>
      <c r="F527" s="35" t="s">
        <v>22</v>
      </c>
      <c r="G527" s="134">
        <v>17</v>
      </c>
      <c r="H527" s="134">
        <v>18</v>
      </c>
      <c r="I527" s="134">
        <v>6</v>
      </c>
      <c r="J527" s="35">
        <v>246</v>
      </c>
      <c r="K527" s="131">
        <v>243</v>
      </c>
      <c r="L527" s="58"/>
      <c r="M527" s="56"/>
    </row>
    <row r="528" spans="1:13" ht="15">
      <c r="A528" s="171"/>
      <c r="B528" s="20" t="s">
        <v>604</v>
      </c>
      <c r="C528" s="21"/>
      <c r="D528" s="20"/>
      <c r="E528" s="35" t="s">
        <v>18</v>
      </c>
      <c r="F528" s="35" t="s">
        <v>18</v>
      </c>
      <c r="G528" s="134">
        <v>24</v>
      </c>
      <c r="H528" s="134">
        <v>13</v>
      </c>
      <c r="I528" s="134">
        <v>24</v>
      </c>
      <c r="J528" s="35">
        <v>246</v>
      </c>
      <c r="K528" s="131">
        <v>243</v>
      </c>
      <c r="L528" s="58"/>
      <c r="M528" s="56"/>
    </row>
    <row r="529" spans="1:13" ht="15">
      <c r="A529" s="171"/>
      <c r="B529" s="20" t="s">
        <v>605</v>
      </c>
      <c r="C529" s="21"/>
      <c r="D529" s="20"/>
      <c r="E529" s="35" t="s">
        <v>47</v>
      </c>
      <c r="F529" s="35" t="s">
        <v>24</v>
      </c>
      <c r="G529" s="134">
        <v>28</v>
      </c>
      <c r="H529" s="134">
        <v>43</v>
      </c>
      <c r="I529" s="134">
        <v>25</v>
      </c>
      <c r="J529" s="35">
        <v>246</v>
      </c>
      <c r="K529" s="131">
        <v>243</v>
      </c>
      <c r="L529" s="58"/>
      <c r="M529" s="56"/>
    </row>
    <row r="530" spans="1:13" ht="15">
      <c r="A530" s="171"/>
      <c r="B530" s="20" t="s">
        <v>606</v>
      </c>
      <c r="C530" s="21"/>
      <c r="D530" s="20"/>
      <c r="E530" s="35" t="s">
        <v>21</v>
      </c>
      <c r="F530" s="35" t="s">
        <v>18</v>
      </c>
      <c r="G530" s="134">
        <v>7</v>
      </c>
      <c r="H530" s="134">
        <v>9</v>
      </c>
      <c r="I530" s="134">
        <v>4</v>
      </c>
      <c r="J530" s="35">
        <v>246</v>
      </c>
      <c r="K530" s="131">
        <v>243</v>
      </c>
      <c r="L530" s="58"/>
      <c r="M530" s="56"/>
    </row>
    <row r="531" spans="1:13" ht="15" customHeight="1">
      <c r="A531" s="163"/>
      <c r="B531" s="17" t="s">
        <v>607</v>
      </c>
      <c r="C531" s="21"/>
      <c r="D531" s="11">
        <v>630</v>
      </c>
      <c r="E531" s="35" t="s">
        <v>18</v>
      </c>
      <c r="F531" s="35" t="s">
        <v>19</v>
      </c>
      <c r="G531" s="134">
        <v>16</v>
      </c>
      <c r="H531" s="134">
        <v>14</v>
      </c>
      <c r="I531" s="134">
        <v>13</v>
      </c>
      <c r="J531" s="35">
        <v>242</v>
      </c>
      <c r="K531" s="131">
        <v>240</v>
      </c>
      <c r="L531" s="58">
        <f>100*(J531*(G531+H531+I531)+J532*(G532+H532+I532)+J533*(G533+H533+I533)+J534*(I534+H534+G534)+J535*(G535+H535+I535)+J536*(G536+H536+I536)+J537*(I537+H537+G537)+J538*(G538+H538+I538))/(D531*1000)</f>
        <v>26.12063492063492</v>
      </c>
      <c r="M531" s="56"/>
    </row>
    <row r="532" spans="1:13" ht="15" customHeight="1">
      <c r="A532" s="163"/>
      <c r="B532" s="6" t="s">
        <v>608</v>
      </c>
      <c r="C532" s="25"/>
      <c r="D532" s="24"/>
      <c r="E532" s="35" t="s">
        <v>21</v>
      </c>
      <c r="F532" s="35" t="s">
        <v>22</v>
      </c>
      <c r="G532" s="134">
        <v>63</v>
      </c>
      <c r="H532" s="134">
        <v>44</v>
      </c>
      <c r="I532" s="134">
        <v>78</v>
      </c>
      <c r="J532" s="35">
        <v>242</v>
      </c>
      <c r="K532" s="131">
        <v>240</v>
      </c>
      <c r="L532" s="58"/>
      <c r="M532" s="56"/>
    </row>
    <row r="533" spans="1:13" ht="15" customHeight="1">
      <c r="A533" s="163"/>
      <c r="B533" s="6" t="s">
        <v>609</v>
      </c>
      <c r="C533" s="25"/>
      <c r="D533" s="24"/>
      <c r="E533" s="35" t="s">
        <v>47</v>
      </c>
      <c r="F533" s="35" t="s">
        <v>24</v>
      </c>
      <c r="G533" s="134">
        <v>60</v>
      </c>
      <c r="H533" s="134">
        <v>21</v>
      </c>
      <c r="I533" s="134">
        <v>19</v>
      </c>
      <c r="J533" s="35">
        <v>242</v>
      </c>
      <c r="K533" s="131">
        <v>240</v>
      </c>
      <c r="L533" s="58"/>
      <c r="M533" s="56"/>
    </row>
    <row r="534" spans="1:13" ht="15" customHeight="1">
      <c r="A534" s="163"/>
      <c r="B534" s="6" t="s">
        <v>610</v>
      </c>
      <c r="C534" s="25"/>
      <c r="D534" s="24"/>
      <c r="E534" s="35" t="s">
        <v>21</v>
      </c>
      <c r="F534" s="35" t="s">
        <v>18</v>
      </c>
      <c r="G534" s="134">
        <v>8</v>
      </c>
      <c r="H534" s="134">
        <v>7</v>
      </c>
      <c r="I534" s="134">
        <v>6</v>
      </c>
      <c r="J534" s="35">
        <v>242</v>
      </c>
      <c r="K534" s="131">
        <v>240</v>
      </c>
      <c r="L534" s="58"/>
      <c r="M534" s="56"/>
    </row>
    <row r="535" spans="1:13" ht="15" customHeight="1">
      <c r="A535" s="163"/>
      <c r="B535" s="17" t="s">
        <v>611</v>
      </c>
      <c r="C535" s="29" t="s">
        <v>612</v>
      </c>
      <c r="D535" s="31"/>
      <c r="E535" s="35" t="s">
        <v>26</v>
      </c>
      <c r="F535" s="35" t="s">
        <v>24</v>
      </c>
      <c r="G535" s="134">
        <v>33</v>
      </c>
      <c r="H535" s="134">
        <v>67</v>
      </c>
      <c r="I535" s="134">
        <v>40</v>
      </c>
      <c r="J535" s="35">
        <v>242</v>
      </c>
      <c r="K535" s="131">
        <v>240</v>
      </c>
      <c r="L535" s="58"/>
      <c r="M535" s="56"/>
    </row>
    <row r="536" spans="1:13" ht="15" customHeight="1">
      <c r="A536" s="163"/>
      <c r="B536" s="6" t="s">
        <v>613</v>
      </c>
      <c r="C536" s="25"/>
      <c r="D536" s="24"/>
      <c r="E536" s="35" t="s">
        <v>47</v>
      </c>
      <c r="F536" s="35" t="s">
        <v>24</v>
      </c>
      <c r="G536" s="134">
        <v>5</v>
      </c>
      <c r="H536" s="134">
        <v>13</v>
      </c>
      <c r="I536" s="134">
        <v>13</v>
      </c>
      <c r="J536" s="35">
        <v>242</v>
      </c>
      <c r="K536" s="131">
        <v>240</v>
      </c>
      <c r="L536" s="58"/>
      <c r="M536" s="56"/>
    </row>
    <row r="537" spans="1:13" ht="15" customHeight="1">
      <c r="A537" s="163"/>
      <c r="B537" s="6" t="s">
        <v>614</v>
      </c>
      <c r="C537" s="25"/>
      <c r="D537" s="24"/>
      <c r="E537" s="35" t="s">
        <v>26</v>
      </c>
      <c r="F537" s="35" t="s">
        <v>24</v>
      </c>
      <c r="G537" s="134">
        <v>30</v>
      </c>
      <c r="H537" s="134">
        <v>60</v>
      </c>
      <c r="I537" s="134">
        <v>26</v>
      </c>
      <c r="J537" s="35">
        <v>242</v>
      </c>
      <c r="K537" s="131">
        <v>240</v>
      </c>
      <c r="L537" s="58"/>
      <c r="M537" s="56"/>
    </row>
    <row r="538" spans="1:13" ht="15" customHeight="1">
      <c r="A538" s="163"/>
      <c r="B538" s="6" t="s">
        <v>615</v>
      </c>
      <c r="C538" s="25"/>
      <c r="D538" s="24"/>
      <c r="E538" s="35" t="s">
        <v>24</v>
      </c>
      <c r="F538" s="35" t="s">
        <v>22</v>
      </c>
      <c r="G538" s="134">
        <v>26</v>
      </c>
      <c r="H538" s="134">
        <v>0</v>
      </c>
      <c r="I538" s="134">
        <v>18</v>
      </c>
      <c r="J538" s="35">
        <v>242</v>
      </c>
      <c r="K538" s="131">
        <v>240</v>
      </c>
      <c r="L538" s="58"/>
      <c r="M538" s="56"/>
    </row>
    <row r="539" spans="1:13" ht="15" customHeight="1">
      <c r="A539" s="163"/>
      <c r="B539" s="20" t="s">
        <v>616</v>
      </c>
      <c r="C539" s="9"/>
      <c r="D539" s="6">
        <v>630</v>
      </c>
      <c r="E539" s="35" t="s">
        <v>26</v>
      </c>
      <c r="F539" s="35" t="s">
        <v>24</v>
      </c>
      <c r="G539" s="134">
        <v>10</v>
      </c>
      <c r="H539" s="134">
        <v>40</v>
      </c>
      <c r="I539" s="134">
        <v>30</v>
      </c>
      <c r="J539" s="35">
        <v>240</v>
      </c>
      <c r="K539" s="131">
        <v>236</v>
      </c>
      <c r="L539" s="58">
        <f>100*(J539*(G539+H539+I539)+J540*(G540+H540+I540)+J541*(G541+H541+I541))/(D539*1000)</f>
        <v>9.485714285714286</v>
      </c>
      <c r="M539" s="56"/>
    </row>
    <row r="540" spans="1:13" ht="15" customHeight="1">
      <c r="A540" s="163"/>
      <c r="B540" s="6" t="s">
        <v>617</v>
      </c>
      <c r="C540" s="25"/>
      <c r="D540" s="24"/>
      <c r="E540" s="35" t="s">
        <v>47</v>
      </c>
      <c r="F540" s="35" t="s">
        <v>24</v>
      </c>
      <c r="G540" s="134">
        <v>19</v>
      </c>
      <c r="H540" s="134">
        <v>20</v>
      </c>
      <c r="I540" s="134">
        <v>41</v>
      </c>
      <c r="J540" s="35">
        <v>240</v>
      </c>
      <c r="K540" s="131">
        <v>236</v>
      </c>
      <c r="L540" s="58"/>
      <c r="M540" s="56"/>
    </row>
    <row r="541" spans="1:13" ht="15" customHeight="1">
      <c r="A541" s="163"/>
      <c r="B541" s="6" t="s">
        <v>618</v>
      </c>
      <c r="C541" s="25"/>
      <c r="D541" s="24"/>
      <c r="E541" s="35" t="s">
        <v>30</v>
      </c>
      <c r="F541" s="35" t="s">
        <v>21</v>
      </c>
      <c r="G541" s="134">
        <v>19</v>
      </c>
      <c r="H541" s="134">
        <v>56</v>
      </c>
      <c r="I541" s="134">
        <v>14</v>
      </c>
      <c r="J541" s="35">
        <v>240</v>
      </c>
      <c r="K541" s="131">
        <v>236</v>
      </c>
      <c r="L541" s="58"/>
      <c r="M541" s="56"/>
    </row>
    <row r="542" spans="1:13" ht="15" customHeight="1">
      <c r="A542" s="171"/>
      <c r="B542" s="20" t="s">
        <v>619</v>
      </c>
      <c r="C542" s="9"/>
      <c r="D542" s="6">
        <v>630</v>
      </c>
      <c r="E542" s="35" t="s">
        <v>26</v>
      </c>
      <c r="F542" s="35" t="s">
        <v>24</v>
      </c>
      <c r="G542" s="134">
        <v>16</v>
      </c>
      <c r="H542" s="134">
        <v>5</v>
      </c>
      <c r="I542" s="134">
        <v>8</v>
      </c>
      <c r="J542" s="35">
        <v>246</v>
      </c>
      <c r="K542" s="131">
        <v>244</v>
      </c>
      <c r="L542" s="58">
        <f>100*(J542*(G542+H542+I542)+J543*(G543+H543+I543)+J544*(G544+H544+I544)+J545*(I545+H545+G545)+J546*(G546+H546+I546)+J547*(G547+H547+I547))/(D542*1000)</f>
        <v>13.861904761904762</v>
      </c>
      <c r="M542" s="56"/>
    </row>
    <row r="543" spans="1:13" ht="15" customHeight="1">
      <c r="A543" s="171"/>
      <c r="B543" s="20" t="s">
        <v>291</v>
      </c>
      <c r="C543" s="10"/>
      <c r="D543" s="20"/>
      <c r="E543" s="35" t="s">
        <v>47</v>
      </c>
      <c r="F543" s="35" t="s">
        <v>24</v>
      </c>
      <c r="G543" s="134">
        <v>41</v>
      </c>
      <c r="H543" s="134">
        <v>18</v>
      </c>
      <c r="I543" s="134">
        <v>21</v>
      </c>
      <c r="J543" s="35">
        <v>246</v>
      </c>
      <c r="K543" s="131">
        <v>244</v>
      </c>
      <c r="L543" s="58"/>
      <c r="M543" s="56"/>
    </row>
    <row r="544" spans="1:13" ht="15">
      <c r="A544" s="171"/>
      <c r="B544" s="20" t="s">
        <v>620</v>
      </c>
      <c r="C544" s="21"/>
      <c r="D544" s="20"/>
      <c r="E544" s="35" t="s">
        <v>18</v>
      </c>
      <c r="F544" s="35" t="s">
        <v>19</v>
      </c>
      <c r="G544" s="134">
        <v>4</v>
      </c>
      <c r="H544" s="134">
        <v>0</v>
      </c>
      <c r="I544" s="134">
        <v>0</v>
      </c>
      <c r="J544" s="35">
        <v>246</v>
      </c>
      <c r="K544" s="131">
        <v>244</v>
      </c>
      <c r="L544" s="58"/>
      <c r="M544" s="56"/>
    </row>
    <row r="545" spans="1:13" ht="15">
      <c r="A545" s="171"/>
      <c r="B545" s="20" t="s">
        <v>621</v>
      </c>
      <c r="C545" s="21"/>
      <c r="D545" s="20"/>
      <c r="E545" s="35" t="s">
        <v>82</v>
      </c>
      <c r="F545" s="35" t="s">
        <v>47</v>
      </c>
      <c r="G545" s="134">
        <v>16</v>
      </c>
      <c r="H545" s="134">
        <v>24</v>
      </c>
      <c r="I545" s="134">
        <v>29</v>
      </c>
      <c r="J545" s="35">
        <v>246</v>
      </c>
      <c r="K545" s="131">
        <v>244</v>
      </c>
      <c r="L545" s="58"/>
      <c r="M545" s="56"/>
    </row>
    <row r="546" spans="1:13" ht="15">
      <c r="A546" s="171"/>
      <c r="B546" s="20" t="s">
        <v>622</v>
      </c>
      <c r="C546" s="21"/>
      <c r="D546" s="20"/>
      <c r="E546" s="35" t="s">
        <v>82</v>
      </c>
      <c r="F546" s="35" t="s">
        <v>21</v>
      </c>
      <c r="G546" s="134">
        <v>24</v>
      </c>
      <c r="H546" s="134">
        <v>41</v>
      </c>
      <c r="I546" s="134">
        <v>26</v>
      </c>
      <c r="J546" s="35">
        <v>246</v>
      </c>
      <c r="K546" s="131">
        <v>244</v>
      </c>
      <c r="L546" s="58"/>
      <c r="M546" s="56"/>
    </row>
    <row r="547" spans="1:13" ht="15">
      <c r="A547" s="171"/>
      <c r="B547" s="20" t="s">
        <v>623</v>
      </c>
      <c r="C547" s="21"/>
      <c r="D547" s="20"/>
      <c r="E547" s="35" t="s">
        <v>82</v>
      </c>
      <c r="F547" s="35" t="s">
        <v>47</v>
      </c>
      <c r="G547" s="134">
        <v>29</v>
      </c>
      <c r="H547" s="134">
        <v>14</v>
      </c>
      <c r="I547" s="134">
        <v>39</v>
      </c>
      <c r="J547" s="35">
        <v>246</v>
      </c>
      <c r="K547" s="131">
        <v>244</v>
      </c>
      <c r="L547" s="58"/>
      <c r="M547" s="56"/>
    </row>
    <row r="548" spans="1:13" ht="15">
      <c r="A548" s="171"/>
      <c r="B548" s="20" t="s">
        <v>624</v>
      </c>
      <c r="C548" s="9"/>
      <c r="D548" s="6">
        <v>630</v>
      </c>
      <c r="E548" s="35" t="s">
        <v>82</v>
      </c>
      <c r="F548" s="35" t="s">
        <v>47</v>
      </c>
      <c r="G548" s="134">
        <v>4</v>
      </c>
      <c r="H548" s="134">
        <v>3</v>
      </c>
      <c r="I548" s="134">
        <v>2</v>
      </c>
      <c r="J548" s="35">
        <v>247</v>
      </c>
      <c r="K548" s="131">
        <v>245</v>
      </c>
      <c r="L548" s="58">
        <f>100*(J548*(G548+H548+I548)+J549*(G549+H549+I549)+J550*(G550+H550+I550)+J551*(I551+H551+G551)+J552*(G552+H552+I552)+J553*(G553+H553+I553))/(D548*1000)</f>
        <v>6.607142857142857</v>
      </c>
      <c r="M548" s="56"/>
    </row>
    <row r="549" spans="1:13" ht="15">
      <c r="A549" s="171"/>
      <c r="B549" s="20" t="s">
        <v>625</v>
      </c>
      <c r="C549" s="21"/>
      <c r="D549" s="20"/>
      <c r="E549" s="35" t="s">
        <v>26</v>
      </c>
      <c r="F549" s="35" t="s">
        <v>24</v>
      </c>
      <c r="G549" s="134">
        <v>11</v>
      </c>
      <c r="H549" s="134">
        <v>23</v>
      </c>
      <c r="I549" s="134">
        <v>15</v>
      </c>
      <c r="J549" s="35">
        <v>247</v>
      </c>
      <c r="K549" s="131">
        <v>245</v>
      </c>
      <c r="L549" s="58"/>
      <c r="M549" s="56"/>
    </row>
    <row r="550" spans="1:13" ht="15">
      <c r="A550" s="171"/>
      <c r="B550" s="20" t="s">
        <v>626</v>
      </c>
      <c r="C550" s="21"/>
      <c r="D550" s="20"/>
      <c r="E550" s="35" t="s">
        <v>21</v>
      </c>
      <c r="F550" s="35" t="s">
        <v>18</v>
      </c>
      <c r="G550" s="134">
        <v>31</v>
      </c>
      <c r="H550" s="134">
        <v>15</v>
      </c>
      <c r="I550" s="134">
        <v>16</v>
      </c>
      <c r="J550" s="35">
        <v>247</v>
      </c>
      <c r="K550" s="131">
        <v>245</v>
      </c>
      <c r="L550" s="58"/>
      <c r="M550" s="56"/>
    </row>
    <row r="551" spans="1:13" ht="15">
      <c r="A551" s="171"/>
      <c r="B551" s="20" t="s">
        <v>627</v>
      </c>
      <c r="C551" s="21"/>
      <c r="D551" s="20"/>
      <c r="E551" s="35" t="s">
        <v>26</v>
      </c>
      <c r="F551" s="35" t="s">
        <v>24</v>
      </c>
      <c r="G551" s="134">
        <v>10</v>
      </c>
      <c r="H551" s="134">
        <v>8</v>
      </c>
      <c r="I551" s="134">
        <v>25</v>
      </c>
      <c r="J551" s="35">
        <v>235</v>
      </c>
      <c r="K551" s="131">
        <v>235</v>
      </c>
      <c r="L551" s="58"/>
      <c r="M551" s="56"/>
    </row>
    <row r="552" spans="1:13" ht="15">
      <c r="A552" s="171"/>
      <c r="B552" s="20" t="s">
        <v>628</v>
      </c>
      <c r="C552" s="21"/>
      <c r="D552" s="20"/>
      <c r="E552" s="35" t="s">
        <v>21</v>
      </c>
      <c r="F552" s="35" t="s">
        <v>18</v>
      </c>
      <c r="G552" s="134">
        <v>3</v>
      </c>
      <c r="H552" s="134">
        <v>1</v>
      </c>
      <c r="I552" s="134">
        <v>2</v>
      </c>
      <c r="J552" s="35">
        <v>235</v>
      </c>
      <c r="K552" s="131">
        <v>235</v>
      </c>
      <c r="L552" s="58"/>
      <c r="M552" s="56"/>
    </row>
    <row r="553" spans="1:13" ht="15">
      <c r="A553" s="171"/>
      <c r="B553" s="20" t="s">
        <v>629</v>
      </c>
      <c r="C553" s="21"/>
      <c r="D553" s="20"/>
      <c r="E553" s="35" t="s">
        <v>47</v>
      </c>
      <c r="F553" s="35" t="s">
        <v>24</v>
      </c>
      <c r="G553" s="134">
        <v>2</v>
      </c>
      <c r="H553" s="134">
        <v>0</v>
      </c>
      <c r="I553" s="134">
        <v>0</v>
      </c>
      <c r="J553" s="35">
        <v>235</v>
      </c>
      <c r="K553" s="131">
        <v>235</v>
      </c>
      <c r="L553" s="58"/>
      <c r="M553" s="56"/>
    </row>
    <row r="554" spans="1:13" ht="15.75" customHeight="1">
      <c r="A554" s="165" t="s">
        <v>325</v>
      </c>
      <c r="B554" s="21" t="s">
        <v>630</v>
      </c>
      <c r="C554" s="21"/>
      <c r="D554" s="11">
        <v>250</v>
      </c>
      <c r="E554" s="35" t="s">
        <v>24</v>
      </c>
      <c r="F554" s="35" t="s">
        <v>22</v>
      </c>
      <c r="G554" s="134">
        <v>31</v>
      </c>
      <c r="H554" s="134">
        <v>16</v>
      </c>
      <c r="I554" s="134">
        <v>24</v>
      </c>
      <c r="J554" s="35">
        <v>234</v>
      </c>
      <c r="K554" s="131">
        <v>231</v>
      </c>
      <c r="L554" s="58">
        <f>100*(J554*(G554+H554+I554)+J555*(G555+H555+I555)+J556*(G556+H556+I556)+J557*(I557+H557+G557))/(D554*1000)</f>
        <v>17.0352</v>
      </c>
      <c r="M554" s="56"/>
    </row>
    <row r="555" spans="1:13" ht="15" customHeight="1">
      <c r="A555" s="165"/>
      <c r="B555" s="20" t="s">
        <v>631</v>
      </c>
      <c r="C555" s="181" t="s">
        <v>632</v>
      </c>
      <c r="D555" s="20"/>
      <c r="E555" s="35" t="s">
        <v>24</v>
      </c>
      <c r="F555" s="35" t="s">
        <v>22</v>
      </c>
      <c r="G555" s="134">
        <v>21</v>
      </c>
      <c r="H555" s="134">
        <v>22</v>
      </c>
      <c r="I555" s="134">
        <v>18</v>
      </c>
      <c r="J555" s="35">
        <v>234</v>
      </c>
      <c r="K555" s="131">
        <v>231</v>
      </c>
      <c r="L555" s="58"/>
      <c r="M555" s="56"/>
    </row>
    <row r="556" spans="1:13" ht="15">
      <c r="A556" s="165"/>
      <c r="B556" s="20" t="s">
        <v>633</v>
      </c>
      <c r="C556" s="181"/>
      <c r="D556" s="20"/>
      <c r="E556" s="35" t="s">
        <v>21</v>
      </c>
      <c r="F556" s="35" t="s">
        <v>22</v>
      </c>
      <c r="G556" s="134">
        <v>17</v>
      </c>
      <c r="H556" s="134">
        <v>12</v>
      </c>
      <c r="I556" s="134">
        <v>10</v>
      </c>
      <c r="J556" s="35">
        <v>234</v>
      </c>
      <c r="K556" s="131">
        <v>231</v>
      </c>
      <c r="L556" s="58"/>
      <c r="M556" s="56"/>
    </row>
    <row r="557" spans="1:13" ht="15">
      <c r="A557" s="165"/>
      <c r="B557" s="20" t="s">
        <v>634</v>
      </c>
      <c r="C557" s="181"/>
      <c r="D557" s="20"/>
      <c r="E557" s="35" t="s">
        <v>24</v>
      </c>
      <c r="F557" s="35" t="s">
        <v>22</v>
      </c>
      <c r="G557" s="134">
        <v>5</v>
      </c>
      <c r="H557" s="134">
        <v>1</v>
      </c>
      <c r="I557" s="134">
        <v>5</v>
      </c>
      <c r="J557" s="35">
        <v>234</v>
      </c>
      <c r="K557" s="131">
        <v>231</v>
      </c>
      <c r="L557" s="58"/>
      <c r="M557" s="56"/>
    </row>
    <row r="558" spans="1:13" ht="15">
      <c r="A558" s="165"/>
      <c r="B558" s="20" t="s">
        <v>635</v>
      </c>
      <c r="C558" s="181"/>
      <c r="D558" s="11">
        <v>250</v>
      </c>
      <c r="E558" s="35" t="s">
        <v>24</v>
      </c>
      <c r="F558" s="35" t="s">
        <v>22</v>
      </c>
      <c r="G558" s="134">
        <v>10</v>
      </c>
      <c r="H558" s="134">
        <v>6</v>
      </c>
      <c r="I558" s="134">
        <v>3</v>
      </c>
      <c r="J558" s="35">
        <v>240</v>
      </c>
      <c r="K558" s="131">
        <v>235</v>
      </c>
      <c r="L558" s="58">
        <f>100*(J558*(G558+H558+I558)+J559*(G559+H559+I559)+J560*(G560+H560+I560)+J561*(I561+H561+G561))/(D558*1000)</f>
        <v>14.016</v>
      </c>
      <c r="M558" s="56"/>
    </row>
    <row r="559" spans="1:13" ht="15">
      <c r="A559" s="165"/>
      <c r="B559" s="20" t="s">
        <v>636</v>
      </c>
      <c r="C559" s="181"/>
      <c r="D559" s="20"/>
      <c r="E559" s="35" t="s">
        <v>21</v>
      </c>
      <c r="F559" s="35" t="s">
        <v>22</v>
      </c>
      <c r="G559" s="134">
        <v>14</v>
      </c>
      <c r="H559" s="134">
        <v>8</v>
      </c>
      <c r="I559" s="134">
        <v>3</v>
      </c>
      <c r="J559" s="35">
        <v>240</v>
      </c>
      <c r="K559" s="131">
        <v>235</v>
      </c>
      <c r="L559" s="58"/>
      <c r="M559" s="56"/>
    </row>
    <row r="560" spans="1:13" ht="15.75" customHeight="1">
      <c r="A560" s="165"/>
      <c r="B560" s="20" t="s">
        <v>637</v>
      </c>
      <c r="C560" s="181"/>
      <c r="D560" s="11"/>
      <c r="E560" s="35" t="s">
        <v>21</v>
      </c>
      <c r="F560" s="35" t="s">
        <v>18</v>
      </c>
      <c r="G560" s="134">
        <v>19</v>
      </c>
      <c r="H560" s="134">
        <v>17</v>
      </c>
      <c r="I560" s="134">
        <v>26</v>
      </c>
      <c r="J560" s="35">
        <v>240</v>
      </c>
      <c r="K560" s="131">
        <v>235</v>
      </c>
      <c r="L560" s="58"/>
      <c r="M560" s="56"/>
    </row>
    <row r="561" spans="1:13" ht="15">
      <c r="A561" s="165"/>
      <c r="B561" s="20" t="s">
        <v>638</v>
      </c>
      <c r="C561" s="21"/>
      <c r="D561" s="20"/>
      <c r="E561" s="35" t="s">
        <v>21</v>
      </c>
      <c r="F561" s="35" t="s">
        <v>22</v>
      </c>
      <c r="G561" s="134">
        <v>16</v>
      </c>
      <c r="H561" s="134">
        <v>8</v>
      </c>
      <c r="I561" s="134">
        <v>16</v>
      </c>
      <c r="J561" s="35">
        <v>240</v>
      </c>
      <c r="K561" s="131">
        <v>235</v>
      </c>
      <c r="L561" s="58"/>
      <c r="M561" s="56"/>
    </row>
    <row r="562" spans="1:13" ht="15.75" customHeight="1">
      <c r="A562" s="163" t="s">
        <v>375</v>
      </c>
      <c r="B562" s="20" t="s">
        <v>639</v>
      </c>
      <c r="C562" s="21"/>
      <c r="D562" s="11">
        <v>630</v>
      </c>
      <c r="E562" s="35" t="s">
        <v>26</v>
      </c>
      <c r="F562" s="35" t="s">
        <v>21</v>
      </c>
      <c r="G562" s="134">
        <v>41</v>
      </c>
      <c r="H562" s="134">
        <v>23</v>
      </c>
      <c r="I562" s="134">
        <v>21</v>
      </c>
      <c r="J562" s="35">
        <v>232</v>
      </c>
      <c r="K562" s="131">
        <v>228</v>
      </c>
      <c r="L562" s="58">
        <f>100*(J562*(G562+H562+I562)+J563*(G563+H563+I563)+J564*(G564+H564+I564)+J565*(I565+H565+G565)+J566*(G566+H566+I566)+J567*(G567+H567+I567)+J568*(G568+H568+I568)+J569*(I569+H569+G569)+J570*(G570+H570+I570)+J571*(I571+H571+G571))/(D562*1000)</f>
        <v>23.273650793650795</v>
      </c>
      <c r="M562" s="56"/>
    </row>
    <row r="563" spans="1:13" ht="15" customHeight="1">
      <c r="A563" s="163"/>
      <c r="B563" s="20" t="s">
        <v>640</v>
      </c>
      <c r="C563" s="29"/>
      <c r="D563" s="20"/>
      <c r="E563" s="35" t="s">
        <v>26</v>
      </c>
      <c r="F563" s="35" t="s">
        <v>21</v>
      </c>
      <c r="G563" s="134">
        <v>8</v>
      </c>
      <c r="H563" s="134">
        <v>3</v>
      </c>
      <c r="I563" s="134">
        <v>12</v>
      </c>
      <c r="J563" s="35">
        <v>232</v>
      </c>
      <c r="K563" s="131">
        <v>228</v>
      </c>
      <c r="L563" s="58"/>
      <c r="M563" s="56"/>
    </row>
    <row r="564" spans="1:13" ht="15" customHeight="1">
      <c r="A564" s="163"/>
      <c r="B564" s="20" t="s">
        <v>641</v>
      </c>
      <c r="C564" s="181" t="s">
        <v>642</v>
      </c>
      <c r="D564" s="20"/>
      <c r="E564" s="35" t="s">
        <v>24</v>
      </c>
      <c r="F564" s="35" t="s">
        <v>22</v>
      </c>
      <c r="G564" s="134">
        <v>0</v>
      </c>
      <c r="H564" s="134">
        <v>13</v>
      </c>
      <c r="I564" s="134">
        <v>12</v>
      </c>
      <c r="J564" s="35">
        <v>232</v>
      </c>
      <c r="K564" s="131">
        <v>228</v>
      </c>
      <c r="L564" s="58"/>
      <c r="M564" s="56"/>
    </row>
    <row r="565" spans="1:13" ht="15" customHeight="1">
      <c r="A565" s="163"/>
      <c r="B565" s="20" t="s">
        <v>643</v>
      </c>
      <c r="C565" s="181"/>
      <c r="D565" s="20"/>
      <c r="E565" s="35" t="s">
        <v>30</v>
      </c>
      <c r="F565" s="35" t="s">
        <v>21</v>
      </c>
      <c r="G565" s="134">
        <v>0</v>
      </c>
      <c r="H565" s="134">
        <v>0</v>
      </c>
      <c r="I565" s="134">
        <v>10</v>
      </c>
      <c r="J565" s="35">
        <v>232</v>
      </c>
      <c r="K565" s="131">
        <v>228</v>
      </c>
      <c r="L565" s="58"/>
      <c r="M565" s="56"/>
    </row>
    <row r="566" spans="1:13" ht="15">
      <c r="A566" s="163"/>
      <c r="B566" s="20" t="s">
        <v>644</v>
      </c>
      <c r="C566" s="181"/>
      <c r="D566" s="20"/>
      <c r="E566" s="35" t="s">
        <v>24</v>
      </c>
      <c r="F566" s="35" t="s">
        <v>22</v>
      </c>
      <c r="G566" s="134">
        <v>29</v>
      </c>
      <c r="H566" s="134">
        <v>18</v>
      </c>
      <c r="I566" s="134">
        <v>21</v>
      </c>
      <c r="J566" s="35">
        <v>232</v>
      </c>
      <c r="K566" s="131">
        <v>228</v>
      </c>
      <c r="L566" s="58"/>
      <c r="M566" s="56"/>
    </row>
    <row r="567" spans="1:13" ht="15">
      <c r="A567" s="163"/>
      <c r="B567" s="20" t="s">
        <v>645</v>
      </c>
      <c r="C567" s="181"/>
      <c r="D567" s="20"/>
      <c r="E567" s="35" t="s">
        <v>47</v>
      </c>
      <c r="F567" s="35" t="s">
        <v>24</v>
      </c>
      <c r="G567" s="134">
        <v>122</v>
      </c>
      <c r="H567" s="134">
        <v>146</v>
      </c>
      <c r="I567" s="134">
        <v>108</v>
      </c>
      <c r="J567" s="35">
        <v>232</v>
      </c>
      <c r="K567" s="131">
        <v>228</v>
      </c>
      <c r="L567" s="58"/>
      <c r="M567" s="56"/>
    </row>
    <row r="568" spans="1:13" ht="15">
      <c r="A568" s="163"/>
      <c r="B568" s="20" t="s">
        <v>646</v>
      </c>
      <c r="C568" s="181"/>
      <c r="D568" s="20"/>
      <c r="E568" s="35" t="s">
        <v>24</v>
      </c>
      <c r="F568" s="35" t="s">
        <v>22</v>
      </c>
      <c r="G568" s="134">
        <v>0</v>
      </c>
      <c r="H568" s="134">
        <v>4</v>
      </c>
      <c r="I568" s="134">
        <v>0</v>
      </c>
      <c r="J568" s="35">
        <v>232</v>
      </c>
      <c r="K568" s="131">
        <v>228</v>
      </c>
      <c r="L568" s="58"/>
      <c r="M568" s="56"/>
    </row>
    <row r="569" spans="1:13" ht="15">
      <c r="A569" s="163"/>
      <c r="B569" s="20" t="s">
        <v>647</v>
      </c>
      <c r="C569" s="181"/>
      <c r="D569" s="20"/>
      <c r="E569" s="35" t="s">
        <v>19</v>
      </c>
      <c r="F569" s="35" t="s">
        <v>648</v>
      </c>
      <c r="G569" s="134">
        <v>5</v>
      </c>
      <c r="H569" s="134">
        <v>0</v>
      </c>
      <c r="I569" s="134">
        <v>0</v>
      </c>
      <c r="J569" s="35">
        <v>232</v>
      </c>
      <c r="K569" s="131">
        <v>228</v>
      </c>
      <c r="L569" s="58"/>
      <c r="M569" s="56"/>
    </row>
    <row r="570" spans="1:13" ht="15">
      <c r="A570" s="163"/>
      <c r="B570" s="20" t="s">
        <v>649</v>
      </c>
      <c r="C570" s="21"/>
      <c r="D570" s="20"/>
      <c r="E570" s="35" t="s">
        <v>19</v>
      </c>
      <c r="F570" s="35" t="s">
        <v>648</v>
      </c>
      <c r="G570" s="134">
        <v>0</v>
      </c>
      <c r="H570" s="134">
        <v>1</v>
      </c>
      <c r="I570" s="134">
        <v>14</v>
      </c>
      <c r="J570" s="35">
        <v>232</v>
      </c>
      <c r="K570" s="131">
        <v>228</v>
      </c>
      <c r="L570" s="58"/>
      <c r="M570" s="56"/>
    </row>
    <row r="571" spans="1:13" ht="15">
      <c r="A571" s="163"/>
      <c r="B571" s="20" t="s">
        <v>650</v>
      </c>
      <c r="C571" s="21"/>
      <c r="D571" s="20"/>
      <c r="E571" s="35" t="s">
        <v>21</v>
      </c>
      <c r="F571" s="35" t="s">
        <v>22</v>
      </c>
      <c r="G571" s="134">
        <v>21</v>
      </c>
      <c r="H571" s="134">
        <v>0</v>
      </c>
      <c r="I571" s="134">
        <v>0</v>
      </c>
      <c r="J571" s="35">
        <v>232</v>
      </c>
      <c r="K571" s="131">
        <v>228</v>
      </c>
      <c r="L571" s="58"/>
      <c r="M571" s="56"/>
    </row>
    <row r="572" spans="1:13" ht="15">
      <c r="A572" s="163"/>
      <c r="B572" s="20" t="s">
        <v>651</v>
      </c>
      <c r="C572" s="21"/>
      <c r="D572" s="11">
        <v>630</v>
      </c>
      <c r="E572" s="35" t="s">
        <v>21</v>
      </c>
      <c r="F572" s="35" t="s">
        <v>24</v>
      </c>
      <c r="G572" s="134">
        <v>24</v>
      </c>
      <c r="H572" s="134">
        <v>58</v>
      </c>
      <c r="I572" s="134">
        <v>3</v>
      </c>
      <c r="J572" s="35">
        <v>231</v>
      </c>
      <c r="K572" s="131">
        <v>227</v>
      </c>
      <c r="L572" s="58">
        <f>100*(J572*(G572+H572+I572)+J573*(G573+H573+I573)+J574*(G574+H574+I574)+J575*(I575+H575+G575)+J576*(G576+H576+I576)+J577*(G577+H577+I577)+J578*(G578+H578+I578))/(D572*1000)</f>
        <v>12.98</v>
      </c>
      <c r="M572" s="56"/>
    </row>
    <row r="573" spans="1:13" ht="15">
      <c r="A573" s="163"/>
      <c r="B573" s="20" t="s">
        <v>652</v>
      </c>
      <c r="C573" s="21"/>
      <c r="D573" s="20"/>
      <c r="E573" s="35" t="s">
        <v>30</v>
      </c>
      <c r="F573" s="35" t="s">
        <v>21</v>
      </c>
      <c r="G573" s="134">
        <v>2</v>
      </c>
      <c r="H573" s="134">
        <v>7</v>
      </c>
      <c r="I573" s="134">
        <v>17</v>
      </c>
      <c r="J573" s="35">
        <v>231</v>
      </c>
      <c r="K573" s="131">
        <v>227</v>
      </c>
      <c r="L573" s="58"/>
      <c r="M573" s="56"/>
    </row>
    <row r="574" spans="1:13" ht="15">
      <c r="A574" s="163"/>
      <c r="B574" s="20" t="s">
        <v>653</v>
      </c>
      <c r="C574" s="21"/>
      <c r="D574" s="20"/>
      <c r="E574" s="35" t="s">
        <v>21</v>
      </c>
      <c r="F574" s="35" t="s">
        <v>18</v>
      </c>
      <c r="G574" s="134">
        <v>11</v>
      </c>
      <c r="H574" s="134">
        <v>10</v>
      </c>
      <c r="I574" s="134">
        <v>34</v>
      </c>
      <c r="J574" s="35">
        <v>231</v>
      </c>
      <c r="K574" s="131">
        <v>227</v>
      </c>
      <c r="L574" s="58"/>
      <c r="M574" s="56"/>
    </row>
    <row r="575" spans="1:13" ht="15">
      <c r="A575" s="163"/>
      <c r="B575" s="20" t="s">
        <v>654</v>
      </c>
      <c r="C575" s="21"/>
      <c r="D575" s="20"/>
      <c r="E575" s="35" t="s">
        <v>24</v>
      </c>
      <c r="F575" s="35" t="s">
        <v>22</v>
      </c>
      <c r="G575" s="134">
        <v>27</v>
      </c>
      <c r="H575" s="134">
        <v>19</v>
      </c>
      <c r="I575" s="134">
        <v>23</v>
      </c>
      <c r="J575" s="35">
        <v>231</v>
      </c>
      <c r="K575" s="131">
        <v>227</v>
      </c>
      <c r="L575" s="58"/>
      <c r="M575" s="56"/>
    </row>
    <row r="576" spans="1:13" ht="15">
      <c r="A576" s="163"/>
      <c r="B576" s="20" t="s">
        <v>655</v>
      </c>
      <c r="C576" s="21"/>
      <c r="D576" s="20"/>
      <c r="E576" s="35" t="s">
        <v>24</v>
      </c>
      <c r="F576" s="35" t="s">
        <v>22</v>
      </c>
      <c r="G576" s="134">
        <v>15</v>
      </c>
      <c r="H576" s="134">
        <v>20</v>
      </c>
      <c r="I576" s="134">
        <v>1</v>
      </c>
      <c r="J576" s="35">
        <v>231</v>
      </c>
      <c r="K576" s="131">
        <v>227</v>
      </c>
      <c r="L576" s="58"/>
      <c r="M576" s="56"/>
    </row>
    <row r="577" spans="1:13" ht="15">
      <c r="A577" s="163"/>
      <c r="B577" s="20" t="s">
        <v>656</v>
      </c>
      <c r="C577" s="21"/>
      <c r="D577" s="20"/>
      <c r="E577" s="35" t="s">
        <v>47</v>
      </c>
      <c r="F577" s="35" t="s">
        <v>24</v>
      </c>
      <c r="G577" s="134">
        <v>14</v>
      </c>
      <c r="H577" s="134">
        <v>1</v>
      </c>
      <c r="I577" s="134">
        <v>10</v>
      </c>
      <c r="J577" s="35">
        <v>231</v>
      </c>
      <c r="K577" s="131">
        <v>227</v>
      </c>
      <c r="L577" s="58"/>
      <c r="M577" s="56"/>
    </row>
    <row r="578" spans="1:13" ht="15">
      <c r="A578" s="163"/>
      <c r="B578" s="20" t="s">
        <v>657</v>
      </c>
      <c r="C578" s="21"/>
      <c r="D578" s="20"/>
      <c r="E578" s="35" t="s">
        <v>21</v>
      </c>
      <c r="F578" s="35" t="s">
        <v>21</v>
      </c>
      <c r="G578" s="134">
        <v>33</v>
      </c>
      <c r="H578" s="134">
        <v>10</v>
      </c>
      <c r="I578" s="134">
        <v>15</v>
      </c>
      <c r="J578" s="35">
        <v>231</v>
      </c>
      <c r="K578" s="131">
        <v>227</v>
      </c>
      <c r="L578" s="58"/>
      <c r="M578" s="56"/>
    </row>
    <row r="579" spans="1:13" ht="15">
      <c r="A579" s="165"/>
      <c r="B579" s="6" t="s">
        <v>658</v>
      </c>
      <c r="C579" s="21"/>
      <c r="D579" s="11">
        <v>400</v>
      </c>
      <c r="E579" s="145" t="s">
        <v>30</v>
      </c>
      <c r="F579" s="146" t="s">
        <v>21</v>
      </c>
      <c r="G579" s="134">
        <v>17</v>
      </c>
      <c r="H579" s="134">
        <v>19</v>
      </c>
      <c r="I579" s="134">
        <v>18</v>
      </c>
      <c r="J579" s="35">
        <v>240</v>
      </c>
      <c r="K579" s="131">
        <v>239</v>
      </c>
      <c r="L579" s="58">
        <f>100*(J579*(G579+H579+I579))/(D579*1000)</f>
        <v>3.24</v>
      </c>
      <c r="M579" s="56"/>
    </row>
    <row r="580" spans="1:13" ht="15">
      <c r="A580" s="165"/>
      <c r="B580" s="6" t="s">
        <v>659</v>
      </c>
      <c r="C580" s="21"/>
      <c r="D580" s="11">
        <v>400</v>
      </c>
      <c r="E580" s="145" t="s">
        <v>47</v>
      </c>
      <c r="F580" s="146" t="s">
        <v>24</v>
      </c>
      <c r="G580" s="134">
        <v>12</v>
      </c>
      <c r="H580" s="134">
        <v>6</v>
      </c>
      <c r="I580" s="134">
        <v>7</v>
      </c>
      <c r="J580" s="35">
        <v>233</v>
      </c>
      <c r="K580" s="131">
        <v>232</v>
      </c>
      <c r="L580" s="58">
        <f>100*(J580*(G580+H580+I580)+J581*(G581+H581+I581)+J582*(G582+H582+I582))/(D580*1000)</f>
        <v>11.65</v>
      </c>
      <c r="M580" s="56"/>
    </row>
    <row r="581" spans="1:13" ht="15">
      <c r="A581" s="165"/>
      <c r="B581" s="6" t="s">
        <v>660</v>
      </c>
      <c r="C581" s="9"/>
      <c r="D581" s="6"/>
      <c r="E581" s="145" t="s">
        <v>21</v>
      </c>
      <c r="F581" s="146" t="s">
        <v>24</v>
      </c>
      <c r="G581" s="134">
        <v>6</v>
      </c>
      <c r="H581" s="134">
        <v>3</v>
      </c>
      <c r="I581" s="134">
        <v>3</v>
      </c>
      <c r="J581" s="35">
        <v>233</v>
      </c>
      <c r="K581" s="131">
        <v>232</v>
      </c>
      <c r="L581" s="58"/>
      <c r="M581" s="56"/>
    </row>
    <row r="582" spans="1:13" ht="15">
      <c r="A582" s="165"/>
      <c r="B582" s="6" t="s">
        <v>661</v>
      </c>
      <c r="C582" s="9"/>
      <c r="D582" s="22"/>
      <c r="E582" s="145" t="s">
        <v>47</v>
      </c>
      <c r="F582" s="146" t="s">
        <v>24</v>
      </c>
      <c r="G582" s="134">
        <v>64</v>
      </c>
      <c r="H582" s="134">
        <v>52</v>
      </c>
      <c r="I582" s="134">
        <v>47</v>
      </c>
      <c r="J582" s="35">
        <v>233</v>
      </c>
      <c r="K582" s="131">
        <v>232</v>
      </c>
      <c r="L582" s="58"/>
      <c r="M582" s="56"/>
    </row>
    <row r="583" spans="1:13" ht="15" customHeight="1">
      <c r="A583" s="165"/>
      <c r="B583" s="20" t="s">
        <v>662</v>
      </c>
      <c r="C583" s="21"/>
      <c r="D583" s="11">
        <v>630</v>
      </c>
      <c r="E583" s="35" t="s">
        <v>19</v>
      </c>
      <c r="F583" s="35" t="s">
        <v>19</v>
      </c>
      <c r="G583" s="134">
        <v>3</v>
      </c>
      <c r="H583" s="134">
        <v>0</v>
      </c>
      <c r="I583" s="134">
        <v>0</v>
      </c>
      <c r="J583" s="35">
        <v>239</v>
      </c>
      <c r="K583" s="131">
        <v>231</v>
      </c>
      <c r="L583" s="58">
        <f>100*(J583*(G583+H583+I583)+J584*(G584+H584+I584)+J585*(G585+H585+I585)+J586*(I586+H586+G586)+J587*(G587+H587+I587)+J588*(G588+H588+I588)+J589*(I589+H589+G589)+J590*(G590+H590+I590))/(D583*1000)</f>
        <v>20.40984126984127</v>
      </c>
      <c r="M583" s="56"/>
    </row>
    <row r="584" spans="1:13" ht="15" customHeight="1">
      <c r="A584" s="165"/>
      <c r="B584" s="20" t="s">
        <v>663</v>
      </c>
      <c r="C584" s="10"/>
      <c r="D584" s="11"/>
      <c r="E584" s="35" t="s">
        <v>18</v>
      </c>
      <c r="F584" s="35" t="s">
        <v>19</v>
      </c>
      <c r="G584" s="134">
        <v>0</v>
      </c>
      <c r="H584" s="134">
        <v>0</v>
      </c>
      <c r="I584" s="134">
        <v>2</v>
      </c>
      <c r="J584" s="35">
        <v>239</v>
      </c>
      <c r="K584" s="131">
        <v>231</v>
      </c>
      <c r="L584" s="58"/>
      <c r="M584" s="56"/>
    </row>
    <row r="585" spans="1:13" ht="15" customHeight="1">
      <c r="A585" s="165"/>
      <c r="B585" s="20" t="s">
        <v>664</v>
      </c>
      <c r="C585" s="10"/>
      <c r="D585" s="11"/>
      <c r="E585" s="35" t="s">
        <v>21</v>
      </c>
      <c r="F585" s="35" t="s">
        <v>21</v>
      </c>
      <c r="G585" s="134">
        <v>17</v>
      </c>
      <c r="H585" s="134">
        <v>40</v>
      </c>
      <c r="I585" s="134">
        <v>44</v>
      </c>
      <c r="J585" s="35">
        <v>239</v>
      </c>
      <c r="K585" s="131">
        <v>231</v>
      </c>
      <c r="L585" s="58"/>
      <c r="M585" s="56"/>
    </row>
    <row r="586" spans="1:13" ht="15" customHeight="1">
      <c r="A586" s="165"/>
      <c r="B586" s="20" t="s">
        <v>665</v>
      </c>
      <c r="C586" s="10"/>
      <c r="D586" s="20"/>
      <c r="E586" s="35" t="s">
        <v>30</v>
      </c>
      <c r="F586" s="35" t="s">
        <v>21</v>
      </c>
      <c r="G586" s="134">
        <v>106</v>
      </c>
      <c r="H586" s="134">
        <v>94</v>
      </c>
      <c r="I586" s="134">
        <v>108</v>
      </c>
      <c r="J586" s="35">
        <v>239</v>
      </c>
      <c r="K586" s="131">
        <v>231</v>
      </c>
      <c r="L586" s="58"/>
      <c r="M586" s="56"/>
    </row>
    <row r="587" spans="1:13" ht="15">
      <c r="A587" s="165"/>
      <c r="B587" s="20" t="s">
        <v>666</v>
      </c>
      <c r="C587" s="21"/>
      <c r="D587" s="11"/>
      <c r="E587" s="35" t="s">
        <v>26</v>
      </c>
      <c r="F587" s="35" t="s">
        <v>21</v>
      </c>
      <c r="G587" s="134">
        <v>26</v>
      </c>
      <c r="H587" s="134">
        <v>20</v>
      </c>
      <c r="I587" s="134">
        <v>17</v>
      </c>
      <c r="J587" s="35">
        <v>239</v>
      </c>
      <c r="K587" s="131">
        <v>231</v>
      </c>
      <c r="L587" s="58"/>
      <c r="M587" s="56"/>
    </row>
    <row r="588" spans="1:13" ht="15">
      <c r="A588" s="165"/>
      <c r="B588" s="20" t="s">
        <v>667</v>
      </c>
      <c r="C588" s="21"/>
      <c r="D588" s="20"/>
      <c r="E588" s="35" t="s">
        <v>21</v>
      </c>
      <c r="F588" s="35" t="s">
        <v>24</v>
      </c>
      <c r="G588" s="134">
        <v>14</v>
      </c>
      <c r="H588" s="134">
        <v>4</v>
      </c>
      <c r="I588" s="134">
        <v>5</v>
      </c>
      <c r="J588" s="35">
        <v>239</v>
      </c>
      <c r="K588" s="131">
        <v>231</v>
      </c>
      <c r="L588" s="58"/>
      <c r="M588" s="56"/>
    </row>
    <row r="589" spans="1:13" ht="15">
      <c r="A589" s="165"/>
      <c r="B589" s="20" t="s">
        <v>668</v>
      </c>
      <c r="C589" s="21"/>
      <c r="D589" s="20"/>
      <c r="E589" s="35" t="s">
        <v>22</v>
      </c>
      <c r="F589" s="35" t="s">
        <v>19</v>
      </c>
      <c r="G589" s="134">
        <v>3</v>
      </c>
      <c r="H589" s="134">
        <v>0</v>
      </c>
      <c r="I589" s="134">
        <v>0</v>
      </c>
      <c r="J589" s="35">
        <v>239</v>
      </c>
      <c r="K589" s="131">
        <v>231</v>
      </c>
      <c r="L589" s="58"/>
      <c r="M589" s="56"/>
    </row>
    <row r="590" spans="1:13" ht="15">
      <c r="A590" s="165"/>
      <c r="B590" s="20" t="s">
        <v>334</v>
      </c>
      <c r="C590" s="21"/>
      <c r="D590" s="20"/>
      <c r="E590" s="35" t="s">
        <v>47</v>
      </c>
      <c r="F590" s="35" t="s">
        <v>24</v>
      </c>
      <c r="G590" s="134">
        <v>13</v>
      </c>
      <c r="H590" s="134">
        <v>7</v>
      </c>
      <c r="I590" s="134">
        <v>15</v>
      </c>
      <c r="J590" s="35">
        <v>239</v>
      </c>
      <c r="K590" s="131">
        <v>231</v>
      </c>
      <c r="L590" s="58"/>
      <c r="M590" s="56"/>
    </row>
    <row r="591" spans="1:13" ht="15">
      <c r="A591" s="165"/>
      <c r="B591" s="20" t="s">
        <v>669</v>
      </c>
      <c r="C591" s="21"/>
      <c r="D591" s="11">
        <v>400</v>
      </c>
      <c r="E591" s="35" t="s">
        <v>21</v>
      </c>
      <c r="F591" s="35" t="s">
        <v>24</v>
      </c>
      <c r="G591" s="134">
        <v>9</v>
      </c>
      <c r="H591" s="134">
        <v>22</v>
      </c>
      <c r="I591" s="134">
        <v>7</v>
      </c>
      <c r="J591" s="35">
        <v>240</v>
      </c>
      <c r="K591" s="131">
        <v>237</v>
      </c>
      <c r="L591" s="58">
        <f>100*(J591*(G591+H591+I591)+J592*(G592+H592+I592)+J593*(G593+H593+I593)+J594*(I594+H594+G594)+J595*(G595+H595+I595)+J596*(G596+H596+I596)+J597*(G597+H597+I597))/(D591*1000)</f>
        <v>37.26</v>
      </c>
      <c r="M591" s="56"/>
    </row>
    <row r="592" spans="1:13" ht="15">
      <c r="A592" s="165"/>
      <c r="B592" s="20" t="s">
        <v>670</v>
      </c>
      <c r="C592" s="21"/>
      <c r="D592" s="20"/>
      <c r="E592" s="35" t="s">
        <v>26</v>
      </c>
      <c r="F592" s="35" t="s">
        <v>21</v>
      </c>
      <c r="G592" s="134">
        <v>21</v>
      </c>
      <c r="H592" s="134">
        <v>38</v>
      </c>
      <c r="I592" s="134">
        <v>40</v>
      </c>
      <c r="J592" s="35">
        <v>240</v>
      </c>
      <c r="K592" s="131">
        <v>237</v>
      </c>
      <c r="L592" s="58"/>
      <c r="M592" s="56"/>
    </row>
    <row r="593" spans="1:13" ht="15">
      <c r="A593" s="165"/>
      <c r="B593" s="20" t="s">
        <v>671</v>
      </c>
      <c r="C593" s="21"/>
      <c r="D593" s="20"/>
      <c r="E593" s="35" t="s">
        <v>47</v>
      </c>
      <c r="F593" s="35" t="s">
        <v>24</v>
      </c>
      <c r="G593" s="134">
        <v>3</v>
      </c>
      <c r="H593" s="134">
        <v>5</v>
      </c>
      <c r="I593" s="134">
        <v>12</v>
      </c>
      <c r="J593" s="35">
        <v>240</v>
      </c>
      <c r="K593" s="131">
        <v>237</v>
      </c>
      <c r="L593" s="58"/>
      <c r="M593" s="56"/>
    </row>
    <row r="594" spans="1:13" ht="15">
      <c r="A594" s="165"/>
      <c r="B594" s="20" t="s">
        <v>672</v>
      </c>
      <c r="C594" s="21"/>
      <c r="D594" s="20"/>
      <c r="E594" s="35" t="s">
        <v>26</v>
      </c>
      <c r="F594" s="35" t="s">
        <v>24</v>
      </c>
      <c r="G594" s="134">
        <v>29</v>
      </c>
      <c r="H594" s="134">
        <v>17</v>
      </c>
      <c r="I594" s="134">
        <v>41</v>
      </c>
      <c r="J594" s="35">
        <v>240</v>
      </c>
      <c r="K594" s="131">
        <v>237</v>
      </c>
      <c r="L594" s="58"/>
      <c r="M594" s="56"/>
    </row>
    <row r="595" spans="1:13" ht="15">
      <c r="A595" s="165"/>
      <c r="B595" s="20" t="s">
        <v>673</v>
      </c>
      <c r="C595" s="21"/>
      <c r="D595" s="20"/>
      <c r="E595" s="35" t="s">
        <v>21</v>
      </c>
      <c r="F595" s="35" t="s">
        <v>24</v>
      </c>
      <c r="G595" s="134">
        <v>10</v>
      </c>
      <c r="H595" s="134">
        <v>2</v>
      </c>
      <c r="I595" s="134">
        <v>0</v>
      </c>
      <c r="J595" s="35">
        <v>240</v>
      </c>
      <c r="K595" s="131">
        <v>237</v>
      </c>
      <c r="L595" s="58"/>
      <c r="M595" s="56"/>
    </row>
    <row r="596" spans="1:13" ht="15">
      <c r="A596" s="165"/>
      <c r="B596" s="20" t="s">
        <v>674</v>
      </c>
      <c r="C596" s="21"/>
      <c r="D596" s="20"/>
      <c r="E596" s="35" t="s">
        <v>26</v>
      </c>
      <c r="F596" s="35" t="s">
        <v>21</v>
      </c>
      <c r="G596" s="134">
        <v>108</v>
      </c>
      <c r="H596" s="134">
        <v>125</v>
      </c>
      <c r="I596" s="134">
        <v>111</v>
      </c>
      <c r="J596" s="35">
        <v>240</v>
      </c>
      <c r="K596" s="131">
        <v>237</v>
      </c>
      <c r="L596" s="58"/>
      <c r="M596" s="56"/>
    </row>
    <row r="597" spans="1:13" ht="15">
      <c r="A597" s="165"/>
      <c r="B597" s="20" t="s">
        <v>675</v>
      </c>
      <c r="C597" s="21"/>
      <c r="D597" s="20"/>
      <c r="E597" s="35" t="s">
        <v>22</v>
      </c>
      <c r="F597" s="35" t="s">
        <v>19</v>
      </c>
      <c r="G597" s="134">
        <v>3</v>
      </c>
      <c r="H597" s="134">
        <v>10</v>
      </c>
      <c r="I597" s="134">
        <v>8</v>
      </c>
      <c r="J597" s="35">
        <v>240</v>
      </c>
      <c r="K597" s="131">
        <v>237</v>
      </c>
      <c r="L597" s="58"/>
      <c r="M597" s="56"/>
    </row>
    <row r="598" spans="1:13" ht="15.75" customHeight="1">
      <c r="A598" s="171" t="s">
        <v>281</v>
      </c>
      <c r="B598" s="6" t="s">
        <v>676</v>
      </c>
      <c r="C598" s="9"/>
      <c r="D598" s="6">
        <v>320</v>
      </c>
      <c r="E598" s="35" t="s">
        <v>21</v>
      </c>
      <c r="F598" s="35" t="s">
        <v>21</v>
      </c>
      <c r="G598" s="125">
        <v>21</v>
      </c>
      <c r="H598" s="125">
        <v>7</v>
      </c>
      <c r="I598" s="125">
        <v>15</v>
      </c>
      <c r="J598" s="35">
        <v>238</v>
      </c>
      <c r="K598" s="131">
        <v>236</v>
      </c>
      <c r="L598" s="58">
        <f>100*(J598*(G598+H598+I598)+J599*(G599+H599+I599)+J600*(G600+H600+I600)+J601*(I601+H601+G601)+J602*(G602+H602+I602))/(D598*1000)</f>
        <v>7.88375</v>
      </c>
      <c r="M598" s="56"/>
    </row>
    <row r="599" spans="1:13" ht="15" customHeight="1">
      <c r="A599" s="171"/>
      <c r="B599" s="6" t="s">
        <v>677</v>
      </c>
      <c r="C599" s="181" t="s">
        <v>678</v>
      </c>
      <c r="D599" s="6"/>
      <c r="E599" s="35" t="s">
        <v>47</v>
      </c>
      <c r="F599" s="35" t="s">
        <v>18</v>
      </c>
      <c r="G599" s="125">
        <v>8</v>
      </c>
      <c r="H599" s="125">
        <v>6</v>
      </c>
      <c r="I599" s="125">
        <v>6</v>
      </c>
      <c r="J599" s="35">
        <v>238</v>
      </c>
      <c r="K599" s="131">
        <v>236</v>
      </c>
      <c r="L599" s="58"/>
      <c r="M599" s="56"/>
    </row>
    <row r="600" spans="1:13" ht="15" customHeight="1">
      <c r="A600" s="171"/>
      <c r="B600" s="6" t="s">
        <v>679</v>
      </c>
      <c r="C600" s="181"/>
      <c r="D600" s="6"/>
      <c r="E600" s="35" t="s">
        <v>18</v>
      </c>
      <c r="F600" s="35" t="s">
        <v>19</v>
      </c>
      <c r="G600" s="125">
        <v>0</v>
      </c>
      <c r="H600" s="125">
        <v>0</v>
      </c>
      <c r="I600" s="125">
        <v>1</v>
      </c>
      <c r="J600" s="35">
        <v>238</v>
      </c>
      <c r="K600" s="131">
        <v>236</v>
      </c>
      <c r="L600" s="58"/>
      <c r="M600" s="56"/>
    </row>
    <row r="601" spans="1:13" ht="15" customHeight="1">
      <c r="A601" s="171"/>
      <c r="B601" s="6" t="s">
        <v>680</v>
      </c>
      <c r="C601" s="181"/>
      <c r="D601" s="6"/>
      <c r="E601" s="35" t="s">
        <v>26</v>
      </c>
      <c r="F601" s="35" t="s">
        <v>24</v>
      </c>
      <c r="G601" s="125">
        <v>4</v>
      </c>
      <c r="H601" s="125">
        <v>4</v>
      </c>
      <c r="I601" s="125">
        <v>6</v>
      </c>
      <c r="J601" s="35">
        <v>238</v>
      </c>
      <c r="K601" s="131">
        <v>236</v>
      </c>
      <c r="L601" s="58"/>
      <c r="M601" s="56"/>
    </row>
    <row r="602" spans="1:13" ht="15">
      <c r="A602" s="171"/>
      <c r="B602" s="6" t="s">
        <v>681</v>
      </c>
      <c r="C602" s="181"/>
      <c r="D602" s="6"/>
      <c r="E602" s="35" t="s">
        <v>21</v>
      </c>
      <c r="F602" s="35" t="s">
        <v>18</v>
      </c>
      <c r="G602" s="125">
        <v>11</v>
      </c>
      <c r="H602" s="125">
        <v>9</v>
      </c>
      <c r="I602" s="125">
        <v>8</v>
      </c>
      <c r="J602" s="35">
        <v>238</v>
      </c>
      <c r="K602" s="131">
        <v>236</v>
      </c>
      <c r="L602" s="58"/>
      <c r="M602" s="56"/>
    </row>
    <row r="603" spans="1:13" ht="15">
      <c r="A603" s="171"/>
      <c r="B603" s="6" t="s">
        <v>682</v>
      </c>
      <c r="C603" s="9"/>
      <c r="D603" s="6">
        <v>400</v>
      </c>
      <c r="E603" s="35" t="s">
        <v>30</v>
      </c>
      <c r="F603" s="35" t="s">
        <v>24</v>
      </c>
      <c r="G603" s="125">
        <v>42</v>
      </c>
      <c r="H603" s="125">
        <v>71</v>
      </c>
      <c r="I603" s="125">
        <v>59</v>
      </c>
      <c r="J603" s="35">
        <v>239</v>
      </c>
      <c r="K603" s="131">
        <v>237</v>
      </c>
      <c r="L603" s="58">
        <f>100*(J603*(G603+H603+I603)+J604*(G604+H604+I604)+J605*(G605+H605+I605))/(D603*1000)</f>
        <v>13.44375</v>
      </c>
      <c r="M603" s="56"/>
    </row>
    <row r="604" spans="1:13" ht="15">
      <c r="A604" s="171"/>
      <c r="B604" s="6" t="s">
        <v>683</v>
      </c>
      <c r="C604" s="9"/>
      <c r="D604" s="6"/>
      <c r="E604" s="35" t="s">
        <v>21</v>
      </c>
      <c r="F604" s="35" t="s">
        <v>21</v>
      </c>
      <c r="G604" s="125">
        <v>28</v>
      </c>
      <c r="H604" s="125">
        <v>3</v>
      </c>
      <c r="I604" s="125">
        <v>15</v>
      </c>
      <c r="J604" s="35">
        <v>239</v>
      </c>
      <c r="K604" s="131">
        <v>237</v>
      </c>
      <c r="L604" s="58"/>
      <c r="M604" s="56"/>
    </row>
    <row r="605" spans="1:13" ht="15">
      <c r="A605" s="171"/>
      <c r="B605" s="6" t="s">
        <v>684</v>
      </c>
      <c r="C605" s="9"/>
      <c r="D605" s="6"/>
      <c r="E605" s="35" t="s">
        <v>21</v>
      </c>
      <c r="F605" s="35" t="s">
        <v>21</v>
      </c>
      <c r="G605" s="125">
        <v>4</v>
      </c>
      <c r="H605" s="125">
        <v>0</v>
      </c>
      <c r="I605" s="125">
        <v>3</v>
      </c>
      <c r="J605" s="35">
        <v>239</v>
      </c>
      <c r="K605" s="131">
        <v>237</v>
      </c>
      <c r="L605" s="58"/>
      <c r="M605" s="56"/>
    </row>
    <row r="606" spans="1:13" ht="15.75" customHeight="1">
      <c r="A606" s="163" t="s">
        <v>375</v>
      </c>
      <c r="B606" s="6" t="s">
        <v>685</v>
      </c>
      <c r="C606" s="9"/>
      <c r="D606" s="6">
        <v>400</v>
      </c>
      <c r="E606" s="35" t="s">
        <v>686</v>
      </c>
      <c r="F606" s="35" t="s">
        <v>686</v>
      </c>
      <c r="G606" s="125">
        <v>0</v>
      </c>
      <c r="H606" s="125">
        <v>2</v>
      </c>
      <c r="I606" s="125">
        <v>0</v>
      </c>
      <c r="J606" s="35">
        <v>245</v>
      </c>
      <c r="K606" s="131">
        <v>241</v>
      </c>
      <c r="L606" s="58">
        <f>100*(J606*(G606+H606+I606)+J607*(G607+H607+I607)+J608*(G608+H608+I608)+J609*(I609+H609+G609)+J610*(G610+H610+I610)+J611*(G611+H611+I611)+J612*(G612+H612+I612)+J613*(G613+H613+I613)+J614*(G614+H614+I614))/(D606*1000)</f>
        <v>24.1325</v>
      </c>
      <c r="M606" s="56"/>
    </row>
    <row r="607" spans="1:13" ht="15" customHeight="1">
      <c r="A607" s="163"/>
      <c r="B607" s="6" t="s">
        <v>687</v>
      </c>
      <c r="C607" s="29"/>
      <c r="D607" s="6"/>
      <c r="E607" s="35" t="s">
        <v>18</v>
      </c>
      <c r="F607" s="35" t="s">
        <v>18</v>
      </c>
      <c r="G607" s="125">
        <v>7</v>
      </c>
      <c r="H607" s="125">
        <v>4</v>
      </c>
      <c r="I607" s="125">
        <v>0</v>
      </c>
      <c r="J607" s="35">
        <v>245</v>
      </c>
      <c r="K607" s="131">
        <v>241</v>
      </c>
      <c r="L607" s="58"/>
      <c r="M607" s="56"/>
    </row>
    <row r="608" spans="1:13" ht="15" customHeight="1">
      <c r="A608" s="163"/>
      <c r="B608" s="6" t="s">
        <v>688</v>
      </c>
      <c r="C608" s="181" t="s">
        <v>689</v>
      </c>
      <c r="D608" s="6"/>
      <c r="E608" s="35" t="s">
        <v>24</v>
      </c>
      <c r="F608" s="35" t="s">
        <v>22</v>
      </c>
      <c r="G608" s="125">
        <v>5</v>
      </c>
      <c r="H608" s="125">
        <v>17</v>
      </c>
      <c r="I608" s="125">
        <v>23</v>
      </c>
      <c r="J608" s="35">
        <v>245</v>
      </c>
      <c r="K608" s="131">
        <v>241</v>
      </c>
      <c r="L608" s="58"/>
      <c r="M608" s="56"/>
    </row>
    <row r="609" spans="1:13" ht="15" customHeight="1">
      <c r="A609" s="163"/>
      <c r="B609" s="6" t="s">
        <v>690</v>
      </c>
      <c r="C609" s="181"/>
      <c r="D609" s="6"/>
      <c r="E609" s="35" t="s">
        <v>19</v>
      </c>
      <c r="F609" s="35" t="s">
        <v>79</v>
      </c>
      <c r="G609" s="125">
        <v>21</v>
      </c>
      <c r="H609" s="125">
        <v>6</v>
      </c>
      <c r="I609" s="125">
        <v>5</v>
      </c>
      <c r="J609" s="35">
        <v>245</v>
      </c>
      <c r="K609" s="131">
        <v>241</v>
      </c>
      <c r="L609" s="58"/>
      <c r="M609" s="56"/>
    </row>
    <row r="610" spans="1:13" ht="15">
      <c r="A610" s="163"/>
      <c r="B610" s="6" t="s">
        <v>691</v>
      </c>
      <c r="C610" s="181"/>
      <c r="D610" s="6"/>
      <c r="E610" s="35" t="s">
        <v>47</v>
      </c>
      <c r="F610" s="35" t="s">
        <v>21</v>
      </c>
      <c r="G610" s="125">
        <v>11</v>
      </c>
      <c r="H610" s="125">
        <v>1</v>
      </c>
      <c r="I610" s="125">
        <v>26</v>
      </c>
      <c r="J610" s="35">
        <v>245</v>
      </c>
      <c r="K610" s="131">
        <v>241</v>
      </c>
      <c r="L610" s="58"/>
      <c r="M610" s="56"/>
    </row>
    <row r="611" spans="1:13" ht="15">
      <c r="A611" s="163"/>
      <c r="B611" s="6" t="s">
        <v>692</v>
      </c>
      <c r="C611" s="181"/>
      <c r="D611" s="6"/>
      <c r="E611" s="35" t="s">
        <v>21</v>
      </c>
      <c r="F611" s="35" t="s">
        <v>24</v>
      </c>
      <c r="G611" s="125">
        <v>30</v>
      </c>
      <c r="H611" s="125">
        <v>26</v>
      </c>
      <c r="I611" s="125">
        <v>25</v>
      </c>
      <c r="J611" s="35">
        <v>245</v>
      </c>
      <c r="K611" s="131">
        <v>241</v>
      </c>
      <c r="L611" s="58"/>
      <c r="M611" s="56"/>
    </row>
    <row r="612" spans="1:13" ht="15">
      <c r="A612" s="163"/>
      <c r="B612" s="6" t="s">
        <v>693</v>
      </c>
      <c r="C612" s="181"/>
      <c r="D612" s="6"/>
      <c r="E612" s="35" t="s">
        <v>82</v>
      </c>
      <c r="F612" s="35" t="s">
        <v>24</v>
      </c>
      <c r="G612" s="125">
        <v>10</v>
      </c>
      <c r="H612" s="125">
        <v>8</v>
      </c>
      <c r="I612" s="125">
        <v>13</v>
      </c>
      <c r="J612" s="35">
        <v>245</v>
      </c>
      <c r="K612" s="131">
        <v>241</v>
      </c>
      <c r="L612" s="58"/>
      <c r="M612" s="56"/>
    </row>
    <row r="613" spans="1:13" ht="15">
      <c r="A613" s="163"/>
      <c r="B613" s="6" t="s">
        <v>694</v>
      </c>
      <c r="C613" s="181"/>
      <c r="D613" s="6"/>
      <c r="E613" s="35" t="s">
        <v>21</v>
      </c>
      <c r="F613" s="35" t="s">
        <v>22</v>
      </c>
      <c r="G613" s="125">
        <v>45</v>
      </c>
      <c r="H613" s="125">
        <v>62</v>
      </c>
      <c r="I613" s="125">
        <v>23</v>
      </c>
      <c r="J613" s="35">
        <v>245</v>
      </c>
      <c r="K613" s="131">
        <v>241</v>
      </c>
      <c r="L613" s="58"/>
      <c r="M613" s="56"/>
    </row>
    <row r="614" spans="1:13" ht="15">
      <c r="A614" s="163"/>
      <c r="B614" s="6" t="s">
        <v>695</v>
      </c>
      <c r="C614" s="181"/>
      <c r="D614" s="6"/>
      <c r="E614" s="35" t="s">
        <v>24</v>
      </c>
      <c r="F614" s="35" t="s">
        <v>24</v>
      </c>
      <c r="G614" s="125">
        <v>7</v>
      </c>
      <c r="H614" s="125">
        <v>10</v>
      </c>
      <c r="I614" s="125">
        <v>7</v>
      </c>
      <c r="J614" s="35">
        <v>245</v>
      </c>
      <c r="K614" s="131">
        <v>241</v>
      </c>
      <c r="L614" s="58"/>
      <c r="M614" s="56"/>
    </row>
    <row r="615" spans="1:13" ht="15">
      <c r="A615" s="163"/>
      <c r="B615" s="6" t="s">
        <v>696</v>
      </c>
      <c r="C615" s="9"/>
      <c r="D615" s="6">
        <v>400</v>
      </c>
      <c r="E615" s="35" t="s">
        <v>19</v>
      </c>
      <c r="F615" s="35" t="s">
        <v>19</v>
      </c>
      <c r="G615" s="125">
        <v>12</v>
      </c>
      <c r="H615" s="125"/>
      <c r="I615" s="125"/>
      <c r="J615" s="35">
        <v>245</v>
      </c>
      <c r="K615" s="131">
        <v>242</v>
      </c>
      <c r="L615" s="58">
        <f>100*(J615*(G615+H615+I615)+J616*(G616+H616+I616)+J617*(G617+H617+I617)+J618*(I618+H618+G618)+J619*(G619+H619+I619)+J620*(G620+H620+I620)+J621*(G621+H621+I621)+J622*(G622+H622+I622)+J623*(G623+H623+I623))/(D615*1000)</f>
        <v>37.73</v>
      </c>
      <c r="M615" s="56"/>
    </row>
    <row r="616" spans="1:13" ht="15">
      <c r="A616" s="163"/>
      <c r="B616" s="6" t="s">
        <v>697</v>
      </c>
      <c r="C616" s="9"/>
      <c r="D616" s="6"/>
      <c r="E616" s="35" t="s">
        <v>21</v>
      </c>
      <c r="F616" s="35" t="s">
        <v>24</v>
      </c>
      <c r="G616" s="125">
        <v>32</v>
      </c>
      <c r="H616" s="125">
        <v>46</v>
      </c>
      <c r="I616" s="125">
        <v>22</v>
      </c>
      <c r="J616" s="35">
        <v>245</v>
      </c>
      <c r="K616" s="131">
        <v>242</v>
      </c>
      <c r="L616" s="58"/>
      <c r="M616" s="56"/>
    </row>
    <row r="617" spans="1:13" ht="15">
      <c r="A617" s="163"/>
      <c r="B617" s="6" t="s">
        <v>698</v>
      </c>
      <c r="C617" s="9"/>
      <c r="D617" s="6"/>
      <c r="E617" s="35" t="s">
        <v>18</v>
      </c>
      <c r="F617" s="35" t="s">
        <v>19</v>
      </c>
      <c r="G617" s="125">
        <v>39</v>
      </c>
      <c r="H617" s="125">
        <v>42</v>
      </c>
      <c r="I617" s="125">
        <v>34</v>
      </c>
      <c r="J617" s="35">
        <v>245</v>
      </c>
      <c r="K617" s="131">
        <v>242</v>
      </c>
      <c r="L617" s="58"/>
      <c r="M617" s="56"/>
    </row>
    <row r="618" spans="1:13" ht="15">
      <c r="A618" s="163"/>
      <c r="B618" s="6" t="s">
        <v>699</v>
      </c>
      <c r="C618" s="9"/>
      <c r="D618" s="6"/>
      <c r="E618" s="35" t="s">
        <v>24</v>
      </c>
      <c r="F618" s="35" t="s">
        <v>24</v>
      </c>
      <c r="G618" s="125">
        <v>38</v>
      </c>
      <c r="H618" s="125">
        <v>32</v>
      </c>
      <c r="I618" s="125">
        <v>37</v>
      </c>
      <c r="J618" s="35">
        <v>245</v>
      </c>
      <c r="K618" s="131">
        <v>242</v>
      </c>
      <c r="L618" s="58"/>
      <c r="M618" s="56"/>
    </row>
    <row r="619" spans="1:13" ht="15">
      <c r="A619" s="163"/>
      <c r="B619" s="6" t="s">
        <v>700</v>
      </c>
      <c r="C619" s="9"/>
      <c r="D619" s="6"/>
      <c r="E619" s="35" t="s">
        <v>21</v>
      </c>
      <c r="F619" s="35" t="s">
        <v>22</v>
      </c>
      <c r="G619" s="125">
        <v>3</v>
      </c>
      <c r="H619" s="125">
        <v>0</v>
      </c>
      <c r="I619" s="125">
        <v>4</v>
      </c>
      <c r="J619" s="35">
        <v>245</v>
      </c>
      <c r="K619" s="131">
        <v>242</v>
      </c>
      <c r="L619" s="58"/>
      <c r="M619" s="56"/>
    </row>
    <row r="620" spans="1:13" ht="15">
      <c r="A620" s="163"/>
      <c r="B620" s="6" t="s">
        <v>701</v>
      </c>
      <c r="C620" s="9"/>
      <c r="D620" s="6"/>
      <c r="E620" s="35" t="s">
        <v>24</v>
      </c>
      <c r="F620" s="35" t="s">
        <v>22</v>
      </c>
      <c r="G620" s="125">
        <v>26</v>
      </c>
      <c r="H620" s="125">
        <v>27</v>
      </c>
      <c r="I620" s="125">
        <v>15</v>
      </c>
      <c r="J620" s="35">
        <v>245</v>
      </c>
      <c r="K620" s="131">
        <v>242</v>
      </c>
      <c r="L620" s="58"/>
      <c r="M620" s="56"/>
    </row>
    <row r="621" spans="1:13" ht="15">
      <c r="A621" s="163"/>
      <c r="B621" s="6" t="s">
        <v>702</v>
      </c>
      <c r="C621" s="9"/>
      <c r="D621" s="6"/>
      <c r="E621" s="35" t="s">
        <v>26</v>
      </c>
      <c r="F621" s="35" t="s">
        <v>18</v>
      </c>
      <c r="G621" s="125">
        <v>26</v>
      </c>
      <c r="H621" s="125">
        <v>6</v>
      </c>
      <c r="I621" s="125">
        <v>29</v>
      </c>
      <c r="J621" s="35">
        <v>245</v>
      </c>
      <c r="K621" s="131">
        <v>242</v>
      </c>
      <c r="L621" s="58"/>
      <c r="M621" s="56"/>
    </row>
    <row r="622" spans="1:13" ht="15">
      <c r="A622" s="163"/>
      <c r="B622" s="6" t="s">
        <v>703</v>
      </c>
      <c r="C622" s="9"/>
      <c r="D622" s="6"/>
      <c r="E622" s="35" t="s">
        <v>24</v>
      </c>
      <c r="F622" s="35" t="s">
        <v>19</v>
      </c>
      <c r="G622" s="125">
        <v>9</v>
      </c>
      <c r="H622" s="125">
        <v>4</v>
      </c>
      <c r="I622" s="125">
        <v>7</v>
      </c>
      <c r="J622" s="35">
        <v>245</v>
      </c>
      <c r="K622" s="131">
        <v>242</v>
      </c>
      <c r="L622" s="58"/>
      <c r="M622" s="56"/>
    </row>
    <row r="623" spans="1:13" ht="15">
      <c r="A623" s="163"/>
      <c r="B623" s="6" t="s">
        <v>704</v>
      </c>
      <c r="C623" s="9"/>
      <c r="D623" s="6"/>
      <c r="E623" s="35" t="s">
        <v>22</v>
      </c>
      <c r="F623" s="35" t="s">
        <v>22</v>
      </c>
      <c r="G623" s="125">
        <v>41</v>
      </c>
      <c r="H623" s="125">
        <v>59</v>
      </c>
      <c r="I623" s="125">
        <v>26</v>
      </c>
      <c r="J623" s="35">
        <v>245</v>
      </c>
      <c r="K623" s="131">
        <v>242</v>
      </c>
      <c r="L623" s="58"/>
      <c r="M623" s="56"/>
    </row>
    <row r="624" spans="1:13" ht="16.5" customHeight="1">
      <c r="A624" s="163" t="s">
        <v>705</v>
      </c>
      <c r="B624" s="6" t="s">
        <v>706</v>
      </c>
      <c r="C624" s="181" t="s">
        <v>707</v>
      </c>
      <c r="D624" s="6">
        <v>250</v>
      </c>
      <c r="E624" s="35" t="s">
        <v>80</v>
      </c>
      <c r="F624" s="35" t="s">
        <v>80</v>
      </c>
      <c r="G624" s="125">
        <v>0</v>
      </c>
      <c r="H624" s="125">
        <v>2</v>
      </c>
      <c r="I624" s="125">
        <v>0</v>
      </c>
      <c r="J624" s="35">
        <v>237</v>
      </c>
      <c r="K624" s="131">
        <v>234</v>
      </c>
      <c r="L624" s="58">
        <f>100*(J624*(G624+H624+I624)+J625*(G625+H625+I625)+J626*(G626+H626+I626)+J627*(I627+H627+G627))/(D624*1000)</f>
        <v>30.1464</v>
      </c>
      <c r="M624" s="56"/>
    </row>
    <row r="625" spans="1:13" ht="15" customHeight="1">
      <c r="A625" s="163"/>
      <c r="B625" s="6" t="s">
        <v>708</v>
      </c>
      <c r="C625" s="181"/>
      <c r="D625" s="6"/>
      <c r="E625" s="35" t="s">
        <v>24</v>
      </c>
      <c r="F625" s="35" t="s">
        <v>24</v>
      </c>
      <c r="G625" s="125">
        <v>23</v>
      </c>
      <c r="H625" s="125">
        <v>30</v>
      </c>
      <c r="I625" s="125">
        <v>20</v>
      </c>
      <c r="J625" s="35">
        <v>237</v>
      </c>
      <c r="K625" s="131">
        <v>234</v>
      </c>
      <c r="L625" s="58"/>
      <c r="M625" s="56"/>
    </row>
    <row r="626" spans="1:13" ht="15" customHeight="1">
      <c r="A626" s="163"/>
      <c r="B626" s="6" t="s">
        <v>438</v>
      </c>
      <c r="C626" s="181"/>
      <c r="D626" s="6"/>
      <c r="E626" s="35" t="s">
        <v>24</v>
      </c>
      <c r="F626" s="35" t="s">
        <v>24</v>
      </c>
      <c r="G626" s="125">
        <v>34</v>
      </c>
      <c r="H626" s="125">
        <v>56</v>
      </c>
      <c r="I626" s="125">
        <v>46</v>
      </c>
      <c r="J626" s="35">
        <v>237</v>
      </c>
      <c r="K626" s="131">
        <v>234</v>
      </c>
      <c r="L626" s="58"/>
      <c r="M626" s="56"/>
    </row>
    <row r="627" spans="1:13" ht="15" customHeight="1">
      <c r="A627" s="163"/>
      <c r="B627" s="6" t="s">
        <v>439</v>
      </c>
      <c r="C627" s="181"/>
      <c r="D627" s="6"/>
      <c r="E627" s="35" t="s">
        <v>24</v>
      </c>
      <c r="F627" s="35" t="s">
        <v>24</v>
      </c>
      <c r="G627" s="125">
        <v>50</v>
      </c>
      <c r="H627" s="125">
        <v>31</v>
      </c>
      <c r="I627" s="125">
        <v>26</v>
      </c>
      <c r="J627" s="35">
        <v>237</v>
      </c>
      <c r="K627" s="131">
        <v>234</v>
      </c>
      <c r="L627" s="58"/>
      <c r="M627" s="56"/>
    </row>
    <row r="628" spans="1:13" ht="16.5" customHeight="1">
      <c r="A628" s="162" t="s">
        <v>252</v>
      </c>
      <c r="B628" s="6" t="s">
        <v>709</v>
      </c>
      <c r="C628" s="9"/>
      <c r="D628" s="6">
        <v>250</v>
      </c>
      <c r="E628" s="35" t="s">
        <v>24</v>
      </c>
      <c r="F628" s="35" t="s">
        <v>22</v>
      </c>
      <c r="G628" s="125">
        <v>8</v>
      </c>
      <c r="H628" s="125">
        <v>5</v>
      </c>
      <c r="I628" s="125">
        <v>25</v>
      </c>
      <c r="J628" s="35">
        <v>242</v>
      </c>
      <c r="K628" s="131">
        <v>233</v>
      </c>
      <c r="L628" s="58">
        <f>100*(J628*(G628+H628+I628)+J629*(G629+H629+I629)+J630*(G630+H630+I630)+J631*(I631+H631+G631)+J632*(G632+H632+I632)+J633*(G633+H633+I633)+J634*(G634+H634+I634))/(D628*1000)</f>
        <v>38.236</v>
      </c>
      <c r="M628" s="56"/>
    </row>
    <row r="629" spans="1:13" ht="15">
      <c r="A629" s="162"/>
      <c r="B629" s="6" t="s">
        <v>710</v>
      </c>
      <c r="C629" s="9"/>
      <c r="D629" s="6"/>
      <c r="E629" s="35" t="s">
        <v>26</v>
      </c>
      <c r="F629" s="35" t="s">
        <v>21</v>
      </c>
      <c r="G629" s="125">
        <v>29</v>
      </c>
      <c r="H629" s="125">
        <v>17</v>
      </c>
      <c r="I629" s="125">
        <v>39</v>
      </c>
      <c r="J629" s="35">
        <v>242</v>
      </c>
      <c r="K629" s="131">
        <v>233</v>
      </c>
      <c r="L629" s="58"/>
      <c r="M629" s="56"/>
    </row>
    <row r="630" spans="1:13" ht="15">
      <c r="A630" s="162"/>
      <c r="B630" s="6" t="s">
        <v>711</v>
      </c>
      <c r="C630" s="9"/>
      <c r="D630" s="6"/>
      <c r="E630" s="35" t="s">
        <v>24</v>
      </c>
      <c r="F630" s="35" t="s">
        <v>22</v>
      </c>
      <c r="G630" s="125">
        <v>10</v>
      </c>
      <c r="H630" s="125">
        <v>10</v>
      </c>
      <c r="I630" s="125">
        <v>18</v>
      </c>
      <c r="J630" s="35">
        <v>242</v>
      </c>
      <c r="K630" s="131">
        <v>233</v>
      </c>
      <c r="L630" s="58"/>
      <c r="M630" s="56"/>
    </row>
    <row r="631" spans="1:13" ht="31.5">
      <c r="A631" s="162"/>
      <c r="B631" s="6" t="s">
        <v>712</v>
      </c>
      <c r="C631" s="14" t="s">
        <v>713</v>
      </c>
      <c r="D631" s="6"/>
      <c r="E631" s="35" t="s">
        <v>26</v>
      </c>
      <c r="F631" s="35" t="s">
        <v>21</v>
      </c>
      <c r="G631" s="125">
        <v>29</v>
      </c>
      <c r="H631" s="125">
        <v>17</v>
      </c>
      <c r="I631" s="125">
        <v>30</v>
      </c>
      <c r="J631" s="35">
        <v>242</v>
      </c>
      <c r="K631" s="131">
        <v>233</v>
      </c>
      <c r="L631" s="58"/>
      <c r="M631" s="56"/>
    </row>
    <row r="632" spans="1:13" ht="15">
      <c r="A632" s="162"/>
      <c r="B632" s="6" t="s">
        <v>714</v>
      </c>
      <c r="C632" s="9"/>
      <c r="D632" s="6"/>
      <c r="E632" s="35" t="s">
        <v>24</v>
      </c>
      <c r="F632" s="35" t="s">
        <v>22</v>
      </c>
      <c r="G632" s="125">
        <v>4</v>
      </c>
      <c r="H632" s="125">
        <v>8</v>
      </c>
      <c r="I632" s="125">
        <v>24</v>
      </c>
      <c r="J632" s="35">
        <v>242</v>
      </c>
      <c r="K632" s="131">
        <v>233</v>
      </c>
      <c r="L632" s="58"/>
      <c r="M632" s="56"/>
    </row>
    <row r="633" spans="1:13" ht="15">
      <c r="A633" s="162"/>
      <c r="B633" s="6" t="s">
        <v>715</v>
      </c>
      <c r="C633" s="9"/>
      <c r="D633" s="6"/>
      <c r="E633" s="35" t="s">
        <v>47</v>
      </c>
      <c r="F633" s="35" t="s">
        <v>24</v>
      </c>
      <c r="G633" s="125">
        <v>32</v>
      </c>
      <c r="H633" s="125">
        <v>23</v>
      </c>
      <c r="I633" s="125">
        <v>28</v>
      </c>
      <c r="J633" s="35">
        <v>242</v>
      </c>
      <c r="K633" s="131">
        <v>233</v>
      </c>
      <c r="L633" s="58"/>
      <c r="M633" s="56"/>
    </row>
    <row r="634" spans="1:13" ht="15">
      <c r="A634" s="162"/>
      <c r="B634" s="6" t="s">
        <v>716</v>
      </c>
      <c r="C634" s="9"/>
      <c r="D634" s="6"/>
      <c r="E634" s="35" t="s">
        <v>26</v>
      </c>
      <c r="F634" s="35" t="s">
        <v>21</v>
      </c>
      <c r="G634" s="125">
        <v>13</v>
      </c>
      <c r="H634" s="125">
        <v>17</v>
      </c>
      <c r="I634" s="125">
        <v>9</v>
      </c>
      <c r="J634" s="35">
        <v>242</v>
      </c>
      <c r="K634" s="131">
        <v>233</v>
      </c>
      <c r="L634" s="58"/>
      <c r="M634" s="56"/>
    </row>
    <row r="635" spans="1:13" ht="15">
      <c r="A635" s="162"/>
      <c r="B635" s="6" t="s">
        <v>717</v>
      </c>
      <c r="C635" s="9"/>
      <c r="D635" s="6">
        <v>250</v>
      </c>
      <c r="E635" s="35" t="s">
        <v>26</v>
      </c>
      <c r="F635" s="35" t="s">
        <v>21</v>
      </c>
      <c r="G635" s="125">
        <v>1</v>
      </c>
      <c r="H635" s="125">
        <v>1</v>
      </c>
      <c r="I635" s="125">
        <v>1</v>
      </c>
      <c r="J635" s="35">
        <v>241</v>
      </c>
      <c r="K635" s="131">
        <v>239</v>
      </c>
      <c r="L635" s="58">
        <f>100*(J635*(G635+H635+I635)+J636*(G636+H636+I636))/(D635*1000)</f>
        <v>1.8316</v>
      </c>
      <c r="M635" s="56"/>
    </row>
    <row r="636" spans="1:13" ht="15">
      <c r="A636" s="162"/>
      <c r="B636" s="6" t="s">
        <v>718</v>
      </c>
      <c r="C636" s="9"/>
      <c r="D636" s="6"/>
      <c r="E636" s="35" t="s">
        <v>26</v>
      </c>
      <c r="F636" s="35" t="s">
        <v>24</v>
      </c>
      <c r="G636" s="125">
        <v>9</v>
      </c>
      <c r="H636" s="125">
        <v>3</v>
      </c>
      <c r="I636" s="125">
        <v>4</v>
      </c>
      <c r="J636" s="35">
        <v>241</v>
      </c>
      <c r="K636" s="131">
        <v>239</v>
      </c>
      <c r="L636" s="58"/>
      <c r="M636" s="56"/>
    </row>
    <row r="637" spans="1:13" ht="23.25" customHeight="1">
      <c r="A637" s="162"/>
      <c r="B637" s="9" t="s">
        <v>719</v>
      </c>
      <c r="C637" s="9"/>
      <c r="D637" s="6">
        <v>400</v>
      </c>
      <c r="E637" s="35" t="s">
        <v>18</v>
      </c>
      <c r="F637" s="35" t="s">
        <v>18</v>
      </c>
      <c r="G637" s="125">
        <v>15</v>
      </c>
      <c r="H637" s="125">
        <v>31</v>
      </c>
      <c r="I637" s="125">
        <v>6</v>
      </c>
      <c r="J637" s="35">
        <v>237</v>
      </c>
      <c r="K637" s="131">
        <v>234</v>
      </c>
      <c r="L637" s="58">
        <f>100*(J637*(G637+H637+I637)+J638*(G638+H638+I638)+J639*(G639+H639+I639)+J640*(I640+H640+G640)+J641*(G641+H641+I641)+J642*(G642+H642+I642)+J643*(G643+H643+I643)+J644*(G644+H644+I644)+J645*(G645+H645+I645)+J646*(G646+H646+I646))/(D637*1000)</f>
        <v>21.15225</v>
      </c>
      <c r="M637" s="56"/>
    </row>
    <row r="638" spans="1:13" ht="15" customHeight="1">
      <c r="A638" s="162"/>
      <c r="B638" s="6" t="s">
        <v>720</v>
      </c>
      <c r="C638" s="181" t="s">
        <v>721</v>
      </c>
      <c r="D638" s="6"/>
      <c r="E638" s="35" t="s">
        <v>18</v>
      </c>
      <c r="F638" s="35" t="s">
        <v>18</v>
      </c>
      <c r="G638" s="125">
        <v>0</v>
      </c>
      <c r="H638" s="125">
        <v>1</v>
      </c>
      <c r="I638" s="125">
        <v>1</v>
      </c>
      <c r="J638" s="35">
        <v>237</v>
      </c>
      <c r="K638" s="131">
        <v>234</v>
      </c>
      <c r="L638" s="58"/>
      <c r="M638" s="56"/>
    </row>
    <row r="639" spans="1:13" ht="15" customHeight="1">
      <c r="A639" s="162"/>
      <c r="B639" s="6" t="s">
        <v>722</v>
      </c>
      <c r="C639" s="181"/>
      <c r="D639" s="6"/>
      <c r="E639" s="35" t="s">
        <v>18</v>
      </c>
      <c r="F639" s="35" t="s">
        <v>18</v>
      </c>
      <c r="G639" s="125">
        <v>0</v>
      </c>
      <c r="H639" s="125">
        <v>0</v>
      </c>
      <c r="I639" s="125">
        <v>1</v>
      </c>
      <c r="J639" s="35">
        <v>237</v>
      </c>
      <c r="K639" s="131">
        <v>234</v>
      </c>
      <c r="L639" s="58"/>
      <c r="M639" s="56"/>
    </row>
    <row r="640" spans="1:13" ht="15" customHeight="1">
      <c r="A640" s="162"/>
      <c r="B640" s="6" t="s">
        <v>723</v>
      </c>
      <c r="C640" s="181"/>
      <c r="D640" s="6"/>
      <c r="E640" s="35" t="s">
        <v>82</v>
      </c>
      <c r="F640" s="35" t="s">
        <v>21</v>
      </c>
      <c r="G640" s="125">
        <v>55</v>
      </c>
      <c r="H640" s="125">
        <v>51</v>
      </c>
      <c r="I640" s="125">
        <v>56</v>
      </c>
      <c r="J640" s="35">
        <v>237</v>
      </c>
      <c r="K640" s="131">
        <v>234</v>
      </c>
      <c r="L640" s="58"/>
      <c r="M640" s="56"/>
    </row>
    <row r="641" spans="1:13" ht="15" customHeight="1">
      <c r="A641" s="162"/>
      <c r="B641" s="6" t="s">
        <v>724</v>
      </c>
      <c r="C641" s="181"/>
      <c r="D641" s="6"/>
      <c r="E641" s="35" t="s">
        <v>18</v>
      </c>
      <c r="F641" s="35" t="s">
        <v>18</v>
      </c>
      <c r="G641" s="125">
        <v>8</v>
      </c>
      <c r="H641" s="125">
        <v>9</v>
      </c>
      <c r="I641" s="125">
        <v>9</v>
      </c>
      <c r="J641" s="35">
        <v>237</v>
      </c>
      <c r="K641" s="131">
        <v>234</v>
      </c>
      <c r="L641" s="58"/>
      <c r="M641" s="56"/>
    </row>
    <row r="642" spans="1:13" ht="15">
      <c r="A642" s="162"/>
      <c r="B642" s="6" t="s">
        <v>725</v>
      </c>
      <c r="C642" s="181"/>
      <c r="D642" s="6"/>
      <c r="E642" s="35" t="s">
        <v>24</v>
      </c>
      <c r="F642" s="35" t="s">
        <v>22</v>
      </c>
      <c r="G642" s="125">
        <v>7</v>
      </c>
      <c r="H642" s="125">
        <v>16</v>
      </c>
      <c r="I642" s="125">
        <v>9</v>
      </c>
      <c r="J642" s="35">
        <v>237</v>
      </c>
      <c r="K642" s="131">
        <v>234</v>
      </c>
      <c r="L642" s="58"/>
      <c r="M642" s="56"/>
    </row>
    <row r="643" spans="1:13" ht="15">
      <c r="A643" s="162"/>
      <c r="B643" s="6" t="s">
        <v>726</v>
      </c>
      <c r="C643" s="181"/>
      <c r="D643" s="6"/>
      <c r="E643" s="35" t="s">
        <v>79</v>
      </c>
      <c r="F643" s="35" t="s">
        <v>648</v>
      </c>
      <c r="G643" s="125">
        <v>6</v>
      </c>
      <c r="H643" s="125">
        <v>7</v>
      </c>
      <c r="I643" s="125">
        <v>5</v>
      </c>
      <c r="J643" s="35">
        <v>237</v>
      </c>
      <c r="K643" s="131">
        <v>234</v>
      </c>
      <c r="L643" s="58"/>
      <c r="M643" s="56"/>
    </row>
    <row r="644" spans="1:13" ht="15">
      <c r="A644" s="162"/>
      <c r="B644" s="6" t="s">
        <v>727</v>
      </c>
      <c r="C644" s="181"/>
      <c r="D644" s="6"/>
      <c r="E644" s="35" t="s">
        <v>18</v>
      </c>
      <c r="F644" s="35" t="s">
        <v>22</v>
      </c>
      <c r="G644" s="125">
        <v>4</v>
      </c>
      <c r="H644" s="125">
        <v>1</v>
      </c>
      <c r="I644" s="125">
        <v>5</v>
      </c>
      <c r="J644" s="35">
        <v>237</v>
      </c>
      <c r="K644" s="131">
        <v>234</v>
      </c>
      <c r="L644" s="58"/>
      <c r="M644" s="56"/>
    </row>
    <row r="645" spans="1:13" ht="15">
      <c r="A645" s="162"/>
      <c r="B645" s="6" t="s">
        <v>728</v>
      </c>
      <c r="C645" s="9"/>
      <c r="D645" s="6"/>
      <c r="E645" s="35" t="s">
        <v>21</v>
      </c>
      <c r="F645" s="35" t="s">
        <v>18</v>
      </c>
      <c r="G645" s="125">
        <v>13</v>
      </c>
      <c r="H645" s="125">
        <v>10</v>
      </c>
      <c r="I645" s="125">
        <v>10</v>
      </c>
      <c r="J645" s="35">
        <v>237</v>
      </c>
      <c r="K645" s="131">
        <v>234</v>
      </c>
      <c r="L645" s="58"/>
      <c r="M645" s="56"/>
    </row>
    <row r="646" spans="1:13" ht="15">
      <c r="A646" s="162"/>
      <c r="B646" s="6" t="s">
        <v>729</v>
      </c>
      <c r="C646" s="9"/>
      <c r="D646" s="6"/>
      <c r="E646" s="35" t="s">
        <v>18</v>
      </c>
      <c r="F646" s="35" t="s">
        <v>18</v>
      </c>
      <c r="G646" s="125">
        <v>14</v>
      </c>
      <c r="H646" s="125">
        <v>1</v>
      </c>
      <c r="I646" s="125">
        <v>6</v>
      </c>
      <c r="J646" s="35">
        <v>237</v>
      </c>
      <c r="K646" s="131">
        <v>234</v>
      </c>
      <c r="L646" s="58"/>
      <c r="M646" s="56"/>
    </row>
    <row r="647" spans="1:13" ht="15" customHeight="1">
      <c r="A647" s="162"/>
      <c r="B647" s="32" t="s">
        <v>730</v>
      </c>
      <c r="C647" s="9"/>
      <c r="D647" s="6">
        <v>400</v>
      </c>
      <c r="E647" s="35" t="s">
        <v>24</v>
      </c>
      <c r="F647" s="35" t="s">
        <v>22</v>
      </c>
      <c r="G647" s="125">
        <v>19</v>
      </c>
      <c r="H647" s="125">
        <v>15</v>
      </c>
      <c r="I647" s="125">
        <v>33</v>
      </c>
      <c r="J647" s="35">
        <v>236</v>
      </c>
      <c r="K647" s="131">
        <v>229</v>
      </c>
      <c r="L647" s="58">
        <f>100*(J647*(G647+H647+I647)+J648*(G648+H648+I648)+J649*(G649+H649+I649)+J650*(I650+H650+G650)+J651*(G651+H651+I651)+J652*(G652+H652+I652)+J653*(G653+H653+I653)+J654*(G654+H654+I654)+J655*(G655+H655+I655))/(D647*1000)</f>
        <v>38.232</v>
      </c>
      <c r="M647" s="56"/>
    </row>
    <row r="648" spans="1:13" ht="15" customHeight="1">
      <c r="A648" s="162"/>
      <c r="B648" s="32" t="s">
        <v>731</v>
      </c>
      <c r="C648" s="205" t="s">
        <v>732</v>
      </c>
      <c r="D648" s="32"/>
      <c r="E648" s="35" t="s">
        <v>21</v>
      </c>
      <c r="F648" s="35" t="s">
        <v>18</v>
      </c>
      <c r="G648" s="125">
        <v>12</v>
      </c>
      <c r="H648" s="125">
        <v>6</v>
      </c>
      <c r="I648" s="125">
        <v>1</v>
      </c>
      <c r="J648" s="35">
        <v>236</v>
      </c>
      <c r="K648" s="131">
        <v>229</v>
      </c>
      <c r="L648" s="58"/>
      <c r="M648" s="56"/>
    </row>
    <row r="649" spans="1:13" ht="15" customHeight="1">
      <c r="A649" s="162"/>
      <c r="B649" s="32" t="s">
        <v>646</v>
      </c>
      <c r="C649" s="205"/>
      <c r="D649" s="6"/>
      <c r="E649" s="35" t="s">
        <v>21</v>
      </c>
      <c r="F649" s="35" t="s">
        <v>22</v>
      </c>
      <c r="G649" s="125">
        <v>2</v>
      </c>
      <c r="H649" s="125">
        <v>0</v>
      </c>
      <c r="I649" s="125">
        <v>0</v>
      </c>
      <c r="J649" s="35">
        <v>236</v>
      </c>
      <c r="K649" s="131">
        <v>229</v>
      </c>
      <c r="L649" s="58"/>
      <c r="M649" s="56"/>
    </row>
    <row r="650" spans="1:13" ht="15" customHeight="1">
      <c r="A650" s="162"/>
      <c r="B650" s="32" t="s">
        <v>733</v>
      </c>
      <c r="C650" s="205"/>
      <c r="D650" s="32"/>
      <c r="E650" s="35" t="s">
        <v>30</v>
      </c>
      <c r="F650" s="35" t="s">
        <v>47</v>
      </c>
      <c r="G650" s="125">
        <v>52</v>
      </c>
      <c r="H650" s="125">
        <v>55</v>
      </c>
      <c r="I650" s="125">
        <v>64</v>
      </c>
      <c r="J650" s="35">
        <v>236</v>
      </c>
      <c r="K650" s="131">
        <v>229</v>
      </c>
      <c r="L650" s="58"/>
      <c r="M650" s="56"/>
    </row>
    <row r="651" spans="1:13" ht="15" customHeight="1">
      <c r="A651" s="162"/>
      <c r="B651" s="32" t="s">
        <v>734</v>
      </c>
      <c r="C651" s="205"/>
      <c r="D651" s="6"/>
      <c r="E651" s="35" t="s">
        <v>26</v>
      </c>
      <c r="F651" s="35" t="s">
        <v>21</v>
      </c>
      <c r="G651" s="125">
        <v>53</v>
      </c>
      <c r="H651" s="125">
        <v>30</v>
      </c>
      <c r="I651" s="125">
        <v>23</v>
      </c>
      <c r="J651" s="35">
        <v>236</v>
      </c>
      <c r="K651" s="131">
        <v>229</v>
      </c>
      <c r="L651" s="58"/>
      <c r="M651" s="56"/>
    </row>
    <row r="652" spans="1:13" ht="15" customHeight="1">
      <c r="A652" s="162"/>
      <c r="B652" s="32" t="s">
        <v>285</v>
      </c>
      <c r="C652" s="33"/>
      <c r="D652" s="32"/>
      <c r="E652" s="35" t="s">
        <v>30</v>
      </c>
      <c r="F652" s="35" t="s">
        <v>21</v>
      </c>
      <c r="G652" s="125">
        <v>40</v>
      </c>
      <c r="H652" s="125">
        <v>35</v>
      </c>
      <c r="I652" s="125">
        <v>41</v>
      </c>
      <c r="J652" s="35">
        <v>236</v>
      </c>
      <c r="K652" s="131">
        <v>229</v>
      </c>
      <c r="L652" s="58"/>
      <c r="M652" s="56"/>
    </row>
    <row r="653" spans="1:13" ht="15">
      <c r="A653" s="162"/>
      <c r="B653" s="32" t="s">
        <v>735</v>
      </c>
      <c r="C653" s="32"/>
      <c r="D653" s="32"/>
      <c r="E653" s="35" t="s">
        <v>26</v>
      </c>
      <c r="F653" s="35" t="s">
        <v>21</v>
      </c>
      <c r="G653" s="125">
        <v>11</v>
      </c>
      <c r="H653" s="125">
        <v>0</v>
      </c>
      <c r="I653" s="125">
        <v>8</v>
      </c>
      <c r="J653" s="35">
        <v>236</v>
      </c>
      <c r="K653" s="131">
        <v>229</v>
      </c>
      <c r="L653" s="58"/>
      <c r="M653" s="56"/>
    </row>
    <row r="654" spans="1:13" ht="15">
      <c r="A654" s="162"/>
      <c r="B654" s="32" t="s">
        <v>736</v>
      </c>
      <c r="C654" s="9"/>
      <c r="D654" s="6"/>
      <c r="E654" s="35" t="s">
        <v>22</v>
      </c>
      <c r="F654" s="35" t="s">
        <v>19</v>
      </c>
      <c r="G654" s="125">
        <v>41</v>
      </c>
      <c r="H654" s="125">
        <v>39</v>
      </c>
      <c r="I654" s="125">
        <v>32</v>
      </c>
      <c r="J654" s="35">
        <v>236</v>
      </c>
      <c r="K654" s="131">
        <v>229</v>
      </c>
      <c r="L654" s="58"/>
      <c r="M654" s="56"/>
    </row>
    <row r="655" spans="1:13" ht="15" customHeight="1">
      <c r="A655" s="162"/>
      <c r="B655" s="32" t="s">
        <v>737</v>
      </c>
      <c r="C655" s="32"/>
      <c r="D655" s="32"/>
      <c r="E655" s="35" t="s">
        <v>24</v>
      </c>
      <c r="F655" s="35" t="s">
        <v>22</v>
      </c>
      <c r="G655" s="125">
        <v>17</v>
      </c>
      <c r="H655" s="125">
        <v>6</v>
      </c>
      <c r="I655" s="125">
        <v>13</v>
      </c>
      <c r="J655" s="35">
        <v>236</v>
      </c>
      <c r="K655" s="131">
        <v>229</v>
      </c>
      <c r="L655" s="58"/>
      <c r="M655" s="56"/>
    </row>
    <row r="656" spans="1:13" ht="15" customHeight="1">
      <c r="A656" s="162"/>
      <c r="B656" s="32" t="s">
        <v>738</v>
      </c>
      <c r="C656" s="9"/>
      <c r="D656" s="6">
        <v>400</v>
      </c>
      <c r="E656" s="35" t="s">
        <v>30</v>
      </c>
      <c r="F656" s="35" t="s">
        <v>24</v>
      </c>
      <c r="G656" s="125">
        <v>36</v>
      </c>
      <c r="H656" s="125">
        <v>55</v>
      </c>
      <c r="I656" s="125">
        <v>22</v>
      </c>
      <c r="J656" s="35">
        <v>243</v>
      </c>
      <c r="K656" s="131">
        <v>237</v>
      </c>
      <c r="L656" s="58">
        <f>100*(J656*(G656+H656+I656)+J657*(G657+H657+I657)+J658*(G658+H658+I658)+J659*(I659+H659+G659)+J660*(G660+H660+I660))/(D656*1000)</f>
        <v>31.347</v>
      </c>
      <c r="M656" s="56"/>
    </row>
    <row r="657" spans="1:13" ht="18.75" customHeight="1">
      <c r="A657" s="162"/>
      <c r="B657" s="32" t="s">
        <v>739</v>
      </c>
      <c r="C657" s="32"/>
      <c r="D657" s="32"/>
      <c r="E657" s="35" t="s">
        <v>30</v>
      </c>
      <c r="F657" s="35" t="s">
        <v>21</v>
      </c>
      <c r="G657" s="125">
        <v>15</v>
      </c>
      <c r="H657" s="125">
        <v>36</v>
      </c>
      <c r="I657" s="125">
        <v>18</v>
      </c>
      <c r="J657" s="35">
        <v>243</v>
      </c>
      <c r="K657" s="131">
        <v>237</v>
      </c>
      <c r="L657" s="58"/>
      <c r="M657" s="56"/>
    </row>
    <row r="658" spans="1:13" ht="15" customHeight="1">
      <c r="A658" s="162"/>
      <c r="B658" s="32" t="s">
        <v>740</v>
      </c>
      <c r="C658" s="32"/>
      <c r="D658" s="32"/>
      <c r="E658" s="35" t="s">
        <v>30</v>
      </c>
      <c r="F658" s="35" t="s">
        <v>21</v>
      </c>
      <c r="G658" s="125">
        <v>59</v>
      </c>
      <c r="H658" s="125">
        <v>80</v>
      </c>
      <c r="I658" s="125">
        <v>79</v>
      </c>
      <c r="J658" s="35">
        <v>243</v>
      </c>
      <c r="K658" s="131">
        <v>237</v>
      </c>
      <c r="L658" s="58"/>
      <c r="M658" s="56"/>
    </row>
    <row r="659" spans="1:13" ht="15" customHeight="1">
      <c r="A659" s="162"/>
      <c r="B659" s="32" t="s">
        <v>741</v>
      </c>
      <c r="C659" s="32"/>
      <c r="D659" s="32"/>
      <c r="E659" s="35" t="s">
        <v>18</v>
      </c>
      <c r="F659" s="35" t="s">
        <v>19</v>
      </c>
      <c r="G659" s="125">
        <v>3</v>
      </c>
      <c r="H659" s="125">
        <v>0</v>
      </c>
      <c r="I659" s="125">
        <v>4</v>
      </c>
      <c r="J659" s="35">
        <v>243</v>
      </c>
      <c r="K659" s="131">
        <v>237</v>
      </c>
      <c r="L659" s="58"/>
      <c r="M659" s="56"/>
    </row>
    <row r="660" spans="1:13" ht="15" customHeight="1">
      <c r="A660" s="162"/>
      <c r="B660" s="32" t="s">
        <v>742</v>
      </c>
      <c r="C660" s="32"/>
      <c r="D660" s="32"/>
      <c r="E660" s="35" t="s">
        <v>47</v>
      </c>
      <c r="F660" s="35" t="s">
        <v>47</v>
      </c>
      <c r="G660" s="125">
        <v>18</v>
      </c>
      <c r="H660" s="125">
        <v>49</v>
      </c>
      <c r="I660" s="125">
        <v>42</v>
      </c>
      <c r="J660" s="35">
        <v>243</v>
      </c>
      <c r="K660" s="131">
        <v>237</v>
      </c>
      <c r="L660" s="58"/>
      <c r="M660" s="56"/>
    </row>
    <row r="661" spans="1:13" ht="15.75" customHeight="1">
      <c r="A661" s="162"/>
      <c r="B661" s="6" t="s">
        <v>743</v>
      </c>
      <c r="C661" s="9"/>
      <c r="D661" s="6">
        <v>630</v>
      </c>
      <c r="E661" s="35" t="s">
        <v>26</v>
      </c>
      <c r="F661" s="35" t="s">
        <v>24</v>
      </c>
      <c r="G661" s="125">
        <v>1</v>
      </c>
      <c r="H661" s="125">
        <v>3</v>
      </c>
      <c r="I661" s="125">
        <v>2</v>
      </c>
      <c r="J661" s="35">
        <v>240</v>
      </c>
      <c r="K661" s="131">
        <v>238</v>
      </c>
      <c r="L661" s="58">
        <f>100*(J661*(G661+H661+I661)+J662*(G662+H662+I662)+J663*(G663+H663+I663)+J664*(I664+H664+G664)+J665*(G665+H665+I665))/(D661*1000)</f>
        <v>5.6</v>
      </c>
      <c r="M661" s="56"/>
    </row>
    <row r="662" spans="1:13" ht="15" customHeight="1">
      <c r="A662" s="162"/>
      <c r="B662" s="6" t="s">
        <v>744</v>
      </c>
      <c r="C662" s="34"/>
      <c r="D662" s="6"/>
      <c r="E662" s="35" t="s">
        <v>19</v>
      </c>
      <c r="F662" s="35" t="s">
        <v>19</v>
      </c>
      <c r="G662" s="125">
        <v>1</v>
      </c>
      <c r="H662" s="125">
        <v>6</v>
      </c>
      <c r="I662" s="125">
        <v>1</v>
      </c>
      <c r="J662" s="35">
        <v>240</v>
      </c>
      <c r="K662" s="131">
        <v>238</v>
      </c>
      <c r="L662" s="58"/>
      <c r="M662" s="56"/>
    </row>
    <row r="663" spans="1:13" ht="15" customHeight="1">
      <c r="A663" s="162"/>
      <c r="B663" s="6" t="s">
        <v>745</v>
      </c>
      <c r="C663" s="34" t="s">
        <v>746</v>
      </c>
      <c r="D663" s="6"/>
      <c r="E663" s="35" t="s">
        <v>19</v>
      </c>
      <c r="F663" s="35" t="s">
        <v>19</v>
      </c>
      <c r="G663" s="125">
        <v>1</v>
      </c>
      <c r="H663" s="125">
        <v>0</v>
      </c>
      <c r="I663" s="125">
        <v>0</v>
      </c>
      <c r="J663" s="35">
        <v>240</v>
      </c>
      <c r="K663" s="131">
        <v>238</v>
      </c>
      <c r="L663" s="58"/>
      <c r="M663" s="56"/>
    </row>
    <row r="664" spans="1:13" ht="15" customHeight="1">
      <c r="A664" s="162"/>
      <c r="B664" s="6" t="s">
        <v>747</v>
      </c>
      <c r="C664" s="34"/>
      <c r="D664" s="6"/>
      <c r="E664" s="35" t="s">
        <v>47</v>
      </c>
      <c r="F664" s="35" t="s">
        <v>24</v>
      </c>
      <c r="G664" s="125">
        <v>35</v>
      </c>
      <c r="H664" s="125">
        <v>35</v>
      </c>
      <c r="I664" s="125">
        <v>57</v>
      </c>
      <c r="J664" s="35">
        <v>240</v>
      </c>
      <c r="K664" s="131">
        <v>238</v>
      </c>
      <c r="L664" s="58"/>
      <c r="M664" s="56"/>
    </row>
    <row r="665" spans="1:13" ht="15" customHeight="1">
      <c r="A665" s="162"/>
      <c r="B665" s="6" t="s">
        <v>748</v>
      </c>
      <c r="C665" s="34"/>
      <c r="D665" s="6"/>
      <c r="E665" s="35" t="s">
        <v>19</v>
      </c>
      <c r="F665" s="35" t="s">
        <v>19</v>
      </c>
      <c r="G665" s="125">
        <v>1</v>
      </c>
      <c r="H665" s="125">
        <v>2</v>
      </c>
      <c r="I665" s="125">
        <v>2</v>
      </c>
      <c r="J665" s="35">
        <v>240</v>
      </c>
      <c r="K665" s="131">
        <v>238</v>
      </c>
      <c r="L665" s="58"/>
      <c r="M665" s="56"/>
    </row>
    <row r="666" spans="1:13" ht="16.5" customHeight="1">
      <c r="A666" s="163" t="s">
        <v>232</v>
      </c>
      <c r="B666" s="6" t="s">
        <v>749</v>
      </c>
      <c r="C666" s="9"/>
      <c r="D666" s="6">
        <v>400</v>
      </c>
      <c r="E666" s="35" t="s">
        <v>82</v>
      </c>
      <c r="F666" s="35" t="s">
        <v>21</v>
      </c>
      <c r="G666" s="125">
        <v>24</v>
      </c>
      <c r="H666" s="125">
        <v>34</v>
      </c>
      <c r="I666" s="125">
        <v>23</v>
      </c>
      <c r="J666" s="35">
        <v>242</v>
      </c>
      <c r="K666" s="131">
        <v>238</v>
      </c>
      <c r="L666" s="58">
        <f>100*(J666*(G666+H666+I666)+J667*(G667+H667+I667)+J668*(G668+H668+I668)+J669*(I669+H669+G669)+J670*(G670+H670+I670)+J671*(G671+H671+I671))/(D666*1000)</f>
        <v>27.951</v>
      </c>
      <c r="M666" s="56"/>
    </row>
    <row r="667" spans="1:13" ht="15" customHeight="1">
      <c r="A667" s="163"/>
      <c r="B667" s="6" t="s">
        <v>739</v>
      </c>
      <c r="C667" s="181" t="s">
        <v>750</v>
      </c>
      <c r="D667" s="6"/>
      <c r="E667" s="35" t="s">
        <v>82</v>
      </c>
      <c r="F667" s="35" t="s">
        <v>21</v>
      </c>
      <c r="G667" s="125">
        <v>45</v>
      </c>
      <c r="H667" s="125">
        <v>41</v>
      </c>
      <c r="I667" s="125">
        <v>22</v>
      </c>
      <c r="J667" s="35">
        <v>242</v>
      </c>
      <c r="K667" s="131">
        <v>238</v>
      </c>
      <c r="L667" s="58"/>
      <c r="M667" s="56"/>
    </row>
    <row r="668" spans="1:13" ht="15">
      <c r="A668" s="163"/>
      <c r="B668" s="6" t="s">
        <v>751</v>
      </c>
      <c r="C668" s="181"/>
      <c r="D668" s="6"/>
      <c r="E668" s="35" t="s">
        <v>30</v>
      </c>
      <c r="F668" s="35" t="s">
        <v>21</v>
      </c>
      <c r="G668" s="125">
        <v>37</v>
      </c>
      <c r="H668" s="125">
        <v>32</v>
      </c>
      <c r="I668" s="125">
        <v>46</v>
      </c>
      <c r="J668" s="35">
        <v>242</v>
      </c>
      <c r="K668" s="131">
        <v>238</v>
      </c>
      <c r="L668" s="58"/>
      <c r="M668" s="56"/>
    </row>
    <row r="669" spans="1:13" ht="15">
      <c r="A669" s="163"/>
      <c r="B669" s="6" t="s">
        <v>752</v>
      </c>
      <c r="C669" s="181"/>
      <c r="D669" s="6"/>
      <c r="E669" s="35" t="s">
        <v>30</v>
      </c>
      <c r="F669" s="35" t="s">
        <v>21</v>
      </c>
      <c r="G669" s="125">
        <v>27</v>
      </c>
      <c r="H669" s="125">
        <v>14</v>
      </c>
      <c r="I669" s="125">
        <v>13</v>
      </c>
      <c r="J669" s="35">
        <v>242</v>
      </c>
      <c r="K669" s="131">
        <v>238</v>
      </c>
      <c r="L669" s="58"/>
      <c r="M669" s="56"/>
    </row>
    <row r="670" spans="1:13" ht="15">
      <c r="A670" s="163"/>
      <c r="B670" s="6" t="s">
        <v>753</v>
      </c>
      <c r="C670" s="9"/>
      <c r="D670" s="6"/>
      <c r="E670" s="35" t="s">
        <v>30</v>
      </c>
      <c r="F670" s="35" t="s">
        <v>21</v>
      </c>
      <c r="G670" s="125">
        <v>33</v>
      </c>
      <c r="H670" s="125">
        <v>36</v>
      </c>
      <c r="I670" s="125">
        <v>33</v>
      </c>
      <c r="J670" s="35">
        <v>242</v>
      </c>
      <c r="K670" s="131">
        <v>238</v>
      </c>
      <c r="L670" s="58"/>
      <c r="M670" s="56"/>
    </row>
    <row r="671" spans="1:13" ht="15">
      <c r="A671" s="163"/>
      <c r="B671" s="6" t="s">
        <v>754</v>
      </c>
      <c r="C671" s="9"/>
      <c r="D671" s="6"/>
      <c r="E671" s="35" t="s">
        <v>22</v>
      </c>
      <c r="F671" s="35" t="s">
        <v>19</v>
      </c>
      <c r="G671" s="125">
        <v>0</v>
      </c>
      <c r="H671" s="125">
        <v>1</v>
      </c>
      <c r="I671" s="125">
        <v>1</v>
      </c>
      <c r="J671" s="35">
        <v>242</v>
      </c>
      <c r="K671" s="131">
        <v>238</v>
      </c>
      <c r="L671" s="58"/>
      <c r="M671" s="56"/>
    </row>
    <row r="672" spans="1:13" ht="15.75" customHeight="1">
      <c r="A672" s="163" t="s">
        <v>755</v>
      </c>
      <c r="B672" s="20" t="s">
        <v>756</v>
      </c>
      <c r="C672" s="14" t="s">
        <v>757</v>
      </c>
      <c r="D672" s="6">
        <v>160</v>
      </c>
      <c r="E672" s="35" t="s">
        <v>21</v>
      </c>
      <c r="F672" s="35" t="s">
        <v>18</v>
      </c>
      <c r="G672" s="125">
        <v>9</v>
      </c>
      <c r="H672" s="125">
        <v>8</v>
      </c>
      <c r="I672" s="125">
        <v>13</v>
      </c>
      <c r="J672" s="35">
        <v>237</v>
      </c>
      <c r="K672" s="131">
        <v>233</v>
      </c>
      <c r="L672" s="58">
        <f>100*(J672*(G672+H672+I672))/(D672*1000)</f>
        <v>4.44375</v>
      </c>
      <c r="M672" s="56"/>
    </row>
    <row r="673" spans="1:13" ht="15" customHeight="1">
      <c r="A673" s="163"/>
      <c r="B673" s="20" t="s">
        <v>758</v>
      </c>
      <c r="C673" s="9"/>
      <c r="D673" s="6">
        <v>400</v>
      </c>
      <c r="E673" s="35" t="s">
        <v>30</v>
      </c>
      <c r="F673" s="35" t="s">
        <v>21</v>
      </c>
      <c r="G673" s="125">
        <v>36</v>
      </c>
      <c r="H673" s="125">
        <v>29</v>
      </c>
      <c r="I673" s="125">
        <v>44</v>
      </c>
      <c r="J673" s="35">
        <v>237</v>
      </c>
      <c r="K673" s="131">
        <v>233</v>
      </c>
      <c r="L673" s="58">
        <f>100*(J673*(G673+H673+I673)+J674*(G674+H674+I674)+J675*(G675+H675+I675)+J676*(I676+H676+G676)+J677*(G677+H677+I677))/(D673*1000)</f>
        <v>33.71325</v>
      </c>
      <c r="M673" s="56"/>
    </row>
    <row r="674" spans="1:13" ht="15" customHeight="1">
      <c r="A674" s="163"/>
      <c r="B674" s="6" t="s">
        <v>751</v>
      </c>
      <c r="C674" s="29" t="s">
        <v>759</v>
      </c>
      <c r="D674" s="20"/>
      <c r="E674" s="35" t="s">
        <v>30</v>
      </c>
      <c r="F674" s="35" t="s">
        <v>21</v>
      </c>
      <c r="G674" s="125">
        <v>24</v>
      </c>
      <c r="H674" s="125">
        <v>30</v>
      </c>
      <c r="I674" s="125">
        <v>17</v>
      </c>
      <c r="J674" s="35">
        <v>237</v>
      </c>
      <c r="K674" s="131">
        <v>233</v>
      </c>
      <c r="L674" s="58"/>
      <c r="M674" s="56"/>
    </row>
    <row r="675" spans="1:13" ht="15" customHeight="1">
      <c r="A675" s="163"/>
      <c r="B675" s="6" t="s">
        <v>752</v>
      </c>
      <c r="C675" s="29"/>
      <c r="D675" s="31"/>
      <c r="E675" s="35" t="s">
        <v>30</v>
      </c>
      <c r="F675" s="35" t="s">
        <v>21</v>
      </c>
      <c r="G675" s="125">
        <v>40</v>
      </c>
      <c r="H675" s="125">
        <v>56</v>
      </c>
      <c r="I675" s="125">
        <v>42</v>
      </c>
      <c r="J675" s="35">
        <v>237</v>
      </c>
      <c r="K675" s="131">
        <v>233</v>
      </c>
      <c r="L675" s="58"/>
      <c r="M675" s="56"/>
    </row>
    <row r="676" spans="1:13" ht="15" customHeight="1">
      <c r="A676" s="163"/>
      <c r="B676" s="20" t="s">
        <v>760</v>
      </c>
      <c r="C676" s="21"/>
      <c r="D676" s="20"/>
      <c r="E676" s="35" t="s">
        <v>30</v>
      </c>
      <c r="F676" s="35" t="s">
        <v>21</v>
      </c>
      <c r="G676" s="125">
        <v>63</v>
      </c>
      <c r="H676" s="125">
        <v>18</v>
      </c>
      <c r="I676" s="125">
        <v>35</v>
      </c>
      <c r="J676" s="35">
        <v>237</v>
      </c>
      <c r="K676" s="131">
        <v>233</v>
      </c>
      <c r="L676" s="58"/>
      <c r="M676" s="56"/>
    </row>
    <row r="677" spans="1:13" ht="15" customHeight="1">
      <c r="A677" s="163"/>
      <c r="B677" s="6" t="s">
        <v>761</v>
      </c>
      <c r="C677" s="21"/>
      <c r="D677" s="20"/>
      <c r="E677" s="35" t="s">
        <v>30</v>
      </c>
      <c r="F677" s="35" t="s">
        <v>21</v>
      </c>
      <c r="G677" s="125">
        <v>48</v>
      </c>
      <c r="H677" s="125">
        <v>48</v>
      </c>
      <c r="I677" s="125">
        <v>39</v>
      </c>
      <c r="J677" s="35">
        <v>237</v>
      </c>
      <c r="K677" s="131">
        <v>233</v>
      </c>
      <c r="L677" s="58"/>
      <c r="M677" s="56"/>
    </row>
    <row r="678" spans="1:13" ht="15.75" customHeight="1">
      <c r="A678" s="171" t="s">
        <v>281</v>
      </c>
      <c r="B678" s="6" t="s">
        <v>762</v>
      </c>
      <c r="C678" s="9"/>
      <c r="D678" s="6">
        <v>250</v>
      </c>
      <c r="E678" s="35" t="s">
        <v>24</v>
      </c>
      <c r="F678" s="35" t="s">
        <v>24</v>
      </c>
      <c r="G678" s="125">
        <v>12</v>
      </c>
      <c r="H678" s="125">
        <v>10</v>
      </c>
      <c r="I678" s="125">
        <v>5</v>
      </c>
      <c r="J678" s="35">
        <v>240</v>
      </c>
      <c r="K678" s="131">
        <v>235</v>
      </c>
      <c r="L678" s="58">
        <f>100*(J678*(G678+H678+I678)+J679*(G679+H679+I679)+J680*(G680+H680+I680)+J681*(I681+H681+G681)+J682*(G682+H682+I682))/(D678*1000)</f>
        <v>19.488</v>
      </c>
      <c r="M678" s="56"/>
    </row>
    <row r="679" spans="1:13" ht="15" customHeight="1">
      <c r="A679" s="171"/>
      <c r="B679" s="6" t="s">
        <v>763</v>
      </c>
      <c r="C679" s="29"/>
      <c r="D679" s="6"/>
      <c r="E679" s="35" t="s">
        <v>21</v>
      </c>
      <c r="F679" s="35" t="s">
        <v>18</v>
      </c>
      <c r="G679" s="125">
        <v>1</v>
      </c>
      <c r="H679" s="125">
        <v>0</v>
      </c>
      <c r="I679" s="125">
        <v>0</v>
      </c>
      <c r="J679" s="35">
        <v>240</v>
      </c>
      <c r="K679" s="131">
        <v>235</v>
      </c>
      <c r="L679" s="58"/>
      <c r="M679" s="56"/>
    </row>
    <row r="680" spans="1:13" ht="15" customHeight="1">
      <c r="A680" s="171"/>
      <c r="B680" s="6" t="s">
        <v>764</v>
      </c>
      <c r="C680" s="29" t="s">
        <v>765</v>
      </c>
      <c r="D680" s="6"/>
      <c r="E680" s="35" t="s">
        <v>19</v>
      </c>
      <c r="F680" s="35" t="s">
        <v>79</v>
      </c>
      <c r="G680" s="125">
        <v>1</v>
      </c>
      <c r="H680" s="125">
        <v>1</v>
      </c>
      <c r="I680" s="125">
        <v>0</v>
      </c>
      <c r="J680" s="35">
        <v>240</v>
      </c>
      <c r="K680" s="131">
        <v>235</v>
      </c>
      <c r="L680" s="58"/>
      <c r="M680" s="56"/>
    </row>
    <row r="681" spans="1:13" ht="15">
      <c r="A681" s="171"/>
      <c r="B681" s="6" t="s">
        <v>739</v>
      </c>
      <c r="C681" s="9"/>
      <c r="D681" s="6"/>
      <c r="E681" s="35" t="s">
        <v>26</v>
      </c>
      <c r="F681" s="35" t="s">
        <v>21</v>
      </c>
      <c r="G681" s="125">
        <v>63</v>
      </c>
      <c r="H681" s="125">
        <v>66</v>
      </c>
      <c r="I681" s="125">
        <v>42</v>
      </c>
      <c r="J681" s="35">
        <v>240</v>
      </c>
      <c r="K681" s="131">
        <v>235</v>
      </c>
      <c r="L681" s="58"/>
      <c r="M681" s="56"/>
    </row>
    <row r="682" spans="1:13" ht="15">
      <c r="A682" s="171"/>
      <c r="B682" s="6" t="s">
        <v>766</v>
      </c>
      <c r="C682" s="9"/>
      <c r="D682" s="6"/>
      <c r="E682" s="35" t="s">
        <v>30</v>
      </c>
      <c r="F682" s="35" t="s">
        <v>21</v>
      </c>
      <c r="G682" s="125">
        <v>2</v>
      </c>
      <c r="H682" s="125">
        <v>0</v>
      </c>
      <c r="I682" s="125">
        <v>0</v>
      </c>
      <c r="J682" s="35">
        <v>240</v>
      </c>
      <c r="K682" s="131">
        <v>235</v>
      </c>
      <c r="L682" s="58"/>
      <c r="M682" s="56"/>
    </row>
    <row r="683" spans="1:13" ht="15">
      <c r="A683" s="171"/>
      <c r="B683" s="6" t="s">
        <v>767</v>
      </c>
      <c r="C683" s="9"/>
      <c r="D683" s="6">
        <v>250</v>
      </c>
      <c r="E683" s="35" t="s">
        <v>19</v>
      </c>
      <c r="F683" s="35" t="s">
        <v>19</v>
      </c>
      <c r="G683" s="125">
        <v>0</v>
      </c>
      <c r="H683" s="125">
        <v>6</v>
      </c>
      <c r="I683" s="125">
        <v>0</v>
      </c>
      <c r="J683" s="35">
        <v>238</v>
      </c>
      <c r="K683" s="131">
        <v>238</v>
      </c>
      <c r="L683" s="58">
        <f>100*(J683*(G683+H683+I683)+J684*(G684+H684+I684)+J685*(G685+H685+I685)+J686*(I686+H686+G686)+J687*(G687+H687+I687))/(D683*1000)</f>
        <v>23.1336</v>
      </c>
      <c r="M683" s="56"/>
    </row>
    <row r="684" spans="1:13" ht="15">
      <c r="A684" s="171"/>
      <c r="B684" s="6" t="s">
        <v>768</v>
      </c>
      <c r="C684" s="9"/>
      <c r="D684" s="6"/>
      <c r="E684" s="35" t="s">
        <v>18</v>
      </c>
      <c r="F684" s="35" t="s">
        <v>19</v>
      </c>
      <c r="G684" s="125">
        <v>2</v>
      </c>
      <c r="H684" s="125">
        <v>1</v>
      </c>
      <c r="I684" s="125">
        <v>3</v>
      </c>
      <c r="J684" s="35">
        <v>238</v>
      </c>
      <c r="K684" s="131">
        <v>238</v>
      </c>
      <c r="L684" s="58"/>
      <c r="M684" s="56"/>
    </row>
    <row r="685" spans="1:13" ht="15">
      <c r="A685" s="171"/>
      <c r="B685" s="6" t="s">
        <v>769</v>
      </c>
      <c r="C685" s="9"/>
      <c r="D685" s="6"/>
      <c r="E685" s="35" t="s">
        <v>19</v>
      </c>
      <c r="F685" s="35" t="s">
        <v>79</v>
      </c>
      <c r="G685" s="125">
        <v>6</v>
      </c>
      <c r="H685" s="125">
        <v>11</v>
      </c>
      <c r="I685" s="125">
        <v>19</v>
      </c>
      <c r="J685" s="35">
        <v>238</v>
      </c>
      <c r="K685" s="131">
        <v>238</v>
      </c>
      <c r="L685" s="58"/>
      <c r="M685" s="56"/>
    </row>
    <row r="686" spans="1:13" ht="15">
      <c r="A686" s="171"/>
      <c r="B686" s="6" t="s">
        <v>770</v>
      </c>
      <c r="C686" s="9"/>
      <c r="D686" s="6"/>
      <c r="E686" s="35" t="s">
        <v>26</v>
      </c>
      <c r="F686" s="35" t="s">
        <v>24</v>
      </c>
      <c r="G686" s="125">
        <v>69</v>
      </c>
      <c r="H686" s="125">
        <v>46</v>
      </c>
      <c r="I686" s="125">
        <v>56</v>
      </c>
      <c r="J686" s="35">
        <v>238</v>
      </c>
      <c r="K686" s="131">
        <v>238</v>
      </c>
      <c r="L686" s="58"/>
      <c r="M686" s="56"/>
    </row>
    <row r="687" spans="1:13" ht="15">
      <c r="A687" s="171"/>
      <c r="B687" s="6" t="s">
        <v>771</v>
      </c>
      <c r="C687" s="9"/>
      <c r="D687" s="6"/>
      <c r="E687" s="35" t="s">
        <v>30</v>
      </c>
      <c r="F687" s="35" t="s">
        <v>21</v>
      </c>
      <c r="G687" s="125">
        <v>20</v>
      </c>
      <c r="H687" s="125">
        <v>3</v>
      </c>
      <c r="I687" s="125">
        <v>1</v>
      </c>
      <c r="J687" s="35">
        <v>238</v>
      </c>
      <c r="K687" s="131">
        <v>238</v>
      </c>
      <c r="L687" s="58"/>
      <c r="M687" s="56"/>
    </row>
    <row r="688" spans="1:13" ht="15" customHeight="1">
      <c r="A688" s="162"/>
      <c r="B688" s="20" t="s">
        <v>772</v>
      </c>
      <c r="C688" s="9"/>
      <c r="D688" s="6">
        <v>630</v>
      </c>
      <c r="E688" s="35" t="s">
        <v>47</v>
      </c>
      <c r="F688" s="35" t="s">
        <v>24</v>
      </c>
      <c r="G688" s="125">
        <v>10</v>
      </c>
      <c r="H688" s="125">
        <v>6</v>
      </c>
      <c r="I688" s="125">
        <v>20</v>
      </c>
      <c r="J688" s="35">
        <v>214</v>
      </c>
      <c r="K688" s="131">
        <v>210</v>
      </c>
      <c r="L688" s="58">
        <f>100*(J688*(G688+H688+I688)+J689*(G689+H689+I689)+J690*(G690+H690+I690)+J691*(I691+H691+G691)+J692*(G692+H692+I692))/(D688*1000)</f>
        <v>6.148253968253968</v>
      </c>
      <c r="M688" s="56"/>
    </row>
    <row r="689" spans="1:13" ht="15">
      <c r="A689" s="162"/>
      <c r="B689" s="20" t="s">
        <v>773</v>
      </c>
      <c r="C689" s="21"/>
      <c r="D689" s="20"/>
      <c r="E689" s="35" t="s">
        <v>21</v>
      </c>
      <c r="F689" s="35" t="s">
        <v>18</v>
      </c>
      <c r="G689" s="125">
        <v>6</v>
      </c>
      <c r="H689" s="125">
        <v>15</v>
      </c>
      <c r="I689" s="125">
        <v>6</v>
      </c>
      <c r="J689" s="35">
        <v>214</v>
      </c>
      <c r="K689" s="131">
        <v>210</v>
      </c>
      <c r="L689" s="58"/>
      <c r="M689" s="56"/>
    </row>
    <row r="690" spans="1:13" ht="31.5">
      <c r="A690" s="162"/>
      <c r="B690" s="20" t="s">
        <v>774</v>
      </c>
      <c r="C690" s="30" t="s">
        <v>775</v>
      </c>
      <c r="D690" s="20"/>
      <c r="E690" s="35" t="s">
        <v>18</v>
      </c>
      <c r="F690" s="35" t="s">
        <v>19</v>
      </c>
      <c r="G690" s="125">
        <v>2</v>
      </c>
      <c r="H690" s="125">
        <v>3</v>
      </c>
      <c r="I690" s="125">
        <v>2</v>
      </c>
      <c r="J690" s="35">
        <v>214</v>
      </c>
      <c r="K690" s="131">
        <v>210</v>
      </c>
      <c r="L690" s="58"/>
      <c r="M690" s="56"/>
    </row>
    <row r="691" spans="1:13" ht="15" customHeight="1">
      <c r="A691" s="162"/>
      <c r="B691" s="20" t="s">
        <v>776</v>
      </c>
      <c r="C691" s="21"/>
      <c r="D691" s="20"/>
      <c r="E691" s="35" t="s">
        <v>47</v>
      </c>
      <c r="F691" s="35" t="s">
        <v>24</v>
      </c>
      <c r="G691" s="125">
        <v>38</v>
      </c>
      <c r="H691" s="125">
        <v>21</v>
      </c>
      <c r="I691" s="125">
        <v>50</v>
      </c>
      <c r="J691" s="35">
        <v>214</v>
      </c>
      <c r="K691" s="131">
        <v>210</v>
      </c>
      <c r="L691" s="58"/>
      <c r="M691" s="56"/>
    </row>
    <row r="692" spans="1:13" ht="15" customHeight="1">
      <c r="A692" s="162"/>
      <c r="B692" s="20" t="s">
        <v>777</v>
      </c>
      <c r="C692" s="21"/>
      <c r="D692" s="20"/>
      <c r="E692" s="35" t="s">
        <v>30</v>
      </c>
      <c r="F692" s="35" t="s">
        <v>21</v>
      </c>
      <c r="G692" s="125">
        <v>0</v>
      </c>
      <c r="H692" s="125">
        <v>0</v>
      </c>
      <c r="I692" s="125">
        <v>2</v>
      </c>
      <c r="J692" s="35">
        <v>214</v>
      </c>
      <c r="K692" s="131">
        <v>210</v>
      </c>
      <c r="L692" s="58"/>
      <c r="M692" s="56"/>
    </row>
    <row r="693" spans="1:13" ht="15">
      <c r="A693" s="162"/>
      <c r="B693" s="20" t="s">
        <v>778</v>
      </c>
      <c r="C693" s="9"/>
      <c r="D693" s="6">
        <v>630</v>
      </c>
      <c r="E693" s="35" t="s">
        <v>26</v>
      </c>
      <c r="F693" s="35" t="s">
        <v>24</v>
      </c>
      <c r="G693" s="125">
        <v>20</v>
      </c>
      <c r="H693" s="125">
        <v>20</v>
      </c>
      <c r="I693" s="125">
        <v>19</v>
      </c>
      <c r="J693" s="35">
        <v>213</v>
      </c>
      <c r="K693" s="131">
        <v>211</v>
      </c>
      <c r="L693" s="58">
        <f>100*(J693*(G693+H693+I693)+J694*(G694+H694+I694)+J695*(G695+H695+I695))/(D693*1000)</f>
        <v>10.176666666666666</v>
      </c>
      <c r="M693" s="56"/>
    </row>
    <row r="694" spans="1:13" ht="15">
      <c r="A694" s="162"/>
      <c r="B694" s="20" t="s">
        <v>779</v>
      </c>
      <c r="C694" s="21"/>
      <c r="D694" s="20"/>
      <c r="E694" s="35" t="s">
        <v>26</v>
      </c>
      <c r="F694" s="35" t="s">
        <v>21</v>
      </c>
      <c r="G694" s="125">
        <v>20</v>
      </c>
      <c r="H694" s="125">
        <v>6</v>
      </c>
      <c r="I694" s="125">
        <v>16</v>
      </c>
      <c r="J694" s="35">
        <v>213</v>
      </c>
      <c r="K694" s="131">
        <v>211</v>
      </c>
      <c r="L694" s="58"/>
      <c r="M694" s="56"/>
    </row>
    <row r="695" spans="1:13" ht="15">
      <c r="A695" s="162"/>
      <c r="B695" s="20" t="s">
        <v>780</v>
      </c>
      <c r="C695" s="21"/>
      <c r="D695" s="20"/>
      <c r="E695" s="35" t="s">
        <v>30</v>
      </c>
      <c r="F695" s="35" t="s">
        <v>21</v>
      </c>
      <c r="G695" s="125">
        <v>74</v>
      </c>
      <c r="H695" s="125">
        <v>59</v>
      </c>
      <c r="I695" s="125">
        <v>67</v>
      </c>
      <c r="J695" s="35">
        <v>213</v>
      </c>
      <c r="K695" s="131">
        <v>211</v>
      </c>
      <c r="L695" s="58"/>
      <c r="M695" s="56"/>
    </row>
    <row r="696" spans="1:13" ht="15.75" customHeight="1">
      <c r="A696" s="163" t="s">
        <v>375</v>
      </c>
      <c r="B696" s="20" t="s">
        <v>781</v>
      </c>
      <c r="C696" s="9"/>
      <c r="D696" s="6">
        <v>400</v>
      </c>
      <c r="E696" s="35" t="s">
        <v>18</v>
      </c>
      <c r="F696" s="35" t="s">
        <v>19</v>
      </c>
      <c r="G696" s="134">
        <v>19</v>
      </c>
      <c r="H696" s="134">
        <v>17</v>
      </c>
      <c r="I696" s="134">
        <v>14</v>
      </c>
      <c r="J696" s="35">
        <v>230</v>
      </c>
      <c r="K696" s="131">
        <v>227</v>
      </c>
      <c r="L696" s="58">
        <f>100*(J696*(G696+H696+I696)+J697*(G697+H697+I697)+J698*(G698+H698+I698)+J699*(I699+H699+G699)+J700*(G700+H700+I700)+J701*(G701+H701+I701)+J702*(G702+H702+I702)+J703*(I703+H703+G703)+J704*(G704+H704+I704)+J705*(I705+H705+G705)+J706*(G706+H706+I706)+J707*(G707+H707+I707))/(D696*1000)</f>
        <v>27.37</v>
      </c>
      <c r="M696" s="56"/>
    </row>
    <row r="697" spans="1:13" ht="15" customHeight="1">
      <c r="A697" s="163"/>
      <c r="B697" s="20" t="s">
        <v>782</v>
      </c>
      <c r="C697" s="181" t="s">
        <v>783</v>
      </c>
      <c r="D697" s="20"/>
      <c r="E697" s="35" t="s">
        <v>26</v>
      </c>
      <c r="F697" s="35" t="s">
        <v>24</v>
      </c>
      <c r="G697" s="134">
        <v>3</v>
      </c>
      <c r="H697" s="134">
        <v>18</v>
      </c>
      <c r="I697" s="134">
        <v>14</v>
      </c>
      <c r="J697" s="35">
        <v>230</v>
      </c>
      <c r="K697" s="131">
        <v>227</v>
      </c>
      <c r="L697" s="58"/>
      <c r="M697" s="56"/>
    </row>
    <row r="698" spans="1:13" ht="15" customHeight="1">
      <c r="A698" s="163"/>
      <c r="B698" s="20" t="s">
        <v>784</v>
      </c>
      <c r="C698" s="181"/>
      <c r="D698" s="20"/>
      <c r="E698" s="35" t="s">
        <v>24</v>
      </c>
      <c r="F698" s="35" t="s">
        <v>22</v>
      </c>
      <c r="G698" s="134">
        <v>7</v>
      </c>
      <c r="H698" s="134">
        <v>15</v>
      </c>
      <c r="I698" s="134">
        <v>11</v>
      </c>
      <c r="J698" s="35">
        <v>230</v>
      </c>
      <c r="K698" s="131">
        <v>227</v>
      </c>
      <c r="L698" s="58"/>
      <c r="M698" s="56"/>
    </row>
    <row r="699" spans="1:13" ht="15">
      <c r="A699" s="163"/>
      <c r="B699" s="20" t="s">
        <v>785</v>
      </c>
      <c r="C699" s="181"/>
      <c r="D699" s="20"/>
      <c r="E699" s="35" t="s">
        <v>22</v>
      </c>
      <c r="F699" s="35" t="s">
        <v>19</v>
      </c>
      <c r="G699" s="134">
        <v>20</v>
      </c>
      <c r="H699" s="134">
        <v>4</v>
      </c>
      <c r="I699" s="134">
        <v>10</v>
      </c>
      <c r="J699" s="35">
        <v>230</v>
      </c>
      <c r="K699" s="131">
        <v>227</v>
      </c>
      <c r="L699" s="58"/>
      <c r="M699" s="56"/>
    </row>
    <row r="700" spans="1:13" ht="15">
      <c r="A700" s="163"/>
      <c r="B700" s="20" t="s">
        <v>786</v>
      </c>
      <c r="C700" s="21"/>
      <c r="D700" s="20"/>
      <c r="E700" s="35" t="s">
        <v>24</v>
      </c>
      <c r="F700" s="35" t="s">
        <v>22</v>
      </c>
      <c r="G700" s="134">
        <v>28</v>
      </c>
      <c r="H700" s="134">
        <v>11</v>
      </c>
      <c r="I700" s="134">
        <v>16</v>
      </c>
      <c r="J700" s="35">
        <v>230</v>
      </c>
      <c r="K700" s="131">
        <v>227</v>
      </c>
      <c r="L700" s="58"/>
      <c r="M700" s="56"/>
    </row>
    <row r="701" spans="1:13" ht="15">
      <c r="A701" s="163"/>
      <c r="B701" s="20" t="s">
        <v>787</v>
      </c>
      <c r="C701" s="21"/>
      <c r="D701" s="20"/>
      <c r="E701" s="35" t="s">
        <v>26</v>
      </c>
      <c r="F701" s="35" t="s">
        <v>24</v>
      </c>
      <c r="G701" s="134">
        <v>0</v>
      </c>
      <c r="H701" s="134">
        <v>0</v>
      </c>
      <c r="I701" s="134">
        <v>17</v>
      </c>
      <c r="J701" s="35">
        <v>230</v>
      </c>
      <c r="K701" s="131">
        <v>227</v>
      </c>
      <c r="L701" s="58"/>
      <c r="M701" s="56"/>
    </row>
    <row r="702" spans="1:13" ht="15">
      <c r="A702" s="163"/>
      <c r="B702" s="20" t="s">
        <v>788</v>
      </c>
      <c r="C702" s="21"/>
      <c r="D702" s="20"/>
      <c r="E702" s="35" t="s">
        <v>21</v>
      </c>
      <c r="F702" s="35" t="s">
        <v>22</v>
      </c>
      <c r="G702" s="134">
        <v>0</v>
      </c>
      <c r="H702" s="134">
        <v>0</v>
      </c>
      <c r="I702" s="134">
        <v>7</v>
      </c>
      <c r="J702" s="35">
        <v>230</v>
      </c>
      <c r="K702" s="131">
        <v>227</v>
      </c>
      <c r="L702" s="58"/>
      <c r="M702" s="56"/>
    </row>
    <row r="703" spans="1:13" ht="15">
      <c r="A703" s="163"/>
      <c r="B703" s="20" t="s">
        <v>789</v>
      </c>
      <c r="C703" s="21"/>
      <c r="D703" s="20"/>
      <c r="E703" s="35" t="s">
        <v>24</v>
      </c>
      <c r="F703" s="35" t="s">
        <v>22</v>
      </c>
      <c r="G703" s="134">
        <v>14</v>
      </c>
      <c r="H703" s="134">
        <v>19</v>
      </c>
      <c r="I703" s="134">
        <v>22</v>
      </c>
      <c r="J703" s="35">
        <v>230</v>
      </c>
      <c r="K703" s="131">
        <v>227</v>
      </c>
      <c r="L703" s="58"/>
      <c r="M703" s="56"/>
    </row>
    <row r="704" spans="1:13" ht="15">
      <c r="A704" s="163"/>
      <c r="B704" s="20" t="s">
        <v>790</v>
      </c>
      <c r="C704" s="21"/>
      <c r="D704" s="20"/>
      <c r="E704" s="35" t="s">
        <v>26</v>
      </c>
      <c r="F704" s="35" t="s">
        <v>24</v>
      </c>
      <c r="G704" s="134">
        <v>1</v>
      </c>
      <c r="H704" s="134">
        <v>2</v>
      </c>
      <c r="I704" s="134">
        <v>0</v>
      </c>
      <c r="J704" s="35">
        <v>230</v>
      </c>
      <c r="K704" s="131">
        <v>227</v>
      </c>
      <c r="L704" s="58"/>
      <c r="M704" s="56"/>
    </row>
    <row r="705" spans="1:13" ht="15">
      <c r="A705" s="163"/>
      <c r="B705" s="20" t="s">
        <v>791</v>
      </c>
      <c r="C705" s="21"/>
      <c r="D705" s="20"/>
      <c r="E705" s="35" t="s">
        <v>26</v>
      </c>
      <c r="F705" s="35" t="s">
        <v>24</v>
      </c>
      <c r="G705" s="134">
        <v>31</v>
      </c>
      <c r="H705" s="134">
        <v>23</v>
      </c>
      <c r="I705" s="134">
        <v>32</v>
      </c>
      <c r="J705" s="35">
        <v>230</v>
      </c>
      <c r="K705" s="131">
        <v>227</v>
      </c>
      <c r="L705" s="58"/>
      <c r="M705" s="56"/>
    </row>
    <row r="706" spans="1:13" ht="15">
      <c r="A706" s="163"/>
      <c r="B706" s="20" t="s">
        <v>792</v>
      </c>
      <c r="C706" s="21"/>
      <c r="D706" s="20"/>
      <c r="E706" s="35" t="s">
        <v>30</v>
      </c>
      <c r="F706" s="35" t="s">
        <v>21</v>
      </c>
      <c r="G706" s="134">
        <v>26</v>
      </c>
      <c r="H706" s="134">
        <v>32</v>
      </c>
      <c r="I706" s="134">
        <v>30</v>
      </c>
      <c r="J706" s="35">
        <v>230</v>
      </c>
      <c r="K706" s="131">
        <v>227</v>
      </c>
      <c r="L706" s="58"/>
      <c r="M706" s="56"/>
    </row>
    <row r="707" spans="1:13" ht="15">
      <c r="A707" s="163"/>
      <c r="B707" s="20" t="s">
        <v>793</v>
      </c>
      <c r="C707" s="21"/>
      <c r="D707" s="20"/>
      <c r="E707" s="35" t="s">
        <v>26</v>
      </c>
      <c r="F707" s="35" t="s">
        <v>24</v>
      </c>
      <c r="G707" s="134">
        <v>0</v>
      </c>
      <c r="H707" s="134">
        <v>5</v>
      </c>
      <c r="I707" s="134">
        <v>8</v>
      </c>
      <c r="J707" s="35">
        <v>230</v>
      </c>
      <c r="K707" s="131">
        <v>227</v>
      </c>
      <c r="L707" s="58"/>
      <c r="M707" s="56"/>
    </row>
    <row r="708" spans="1:13" ht="15">
      <c r="A708" s="163"/>
      <c r="B708" s="20" t="s">
        <v>794</v>
      </c>
      <c r="C708" s="9"/>
      <c r="D708" s="6">
        <v>400</v>
      </c>
      <c r="E708" s="35" t="s">
        <v>19</v>
      </c>
      <c r="F708" s="35" t="s">
        <v>79</v>
      </c>
      <c r="G708" s="134">
        <v>0</v>
      </c>
      <c r="H708" s="134">
        <v>1</v>
      </c>
      <c r="I708" s="134">
        <v>2</v>
      </c>
      <c r="J708" s="35">
        <v>240</v>
      </c>
      <c r="K708" s="131">
        <v>236</v>
      </c>
      <c r="L708" s="58">
        <f>100*(J708*(G708+H708+I708)+J709*(G709+H709+I709)+J710*(G710+H710+I710)+J711*(I711+H711+G711)+J712*(G712+H712+I712)+J713*(G713+H713+I713)+J714*(I714+H714+G714)+J715*(G715+H715+I715))/(D708*1000)</f>
        <v>15.18</v>
      </c>
      <c r="M708" s="56"/>
    </row>
    <row r="709" spans="1:13" ht="15">
      <c r="A709" s="163"/>
      <c r="B709" s="20" t="s">
        <v>795</v>
      </c>
      <c r="C709" s="21"/>
      <c r="D709" s="15"/>
      <c r="E709" s="35" t="s">
        <v>47</v>
      </c>
      <c r="F709" s="35" t="s">
        <v>24</v>
      </c>
      <c r="G709" s="134">
        <v>14</v>
      </c>
      <c r="H709" s="134">
        <v>4</v>
      </c>
      <c r="I709" s="134">
        <v>0</v>
      </c>
      <c r="J709" s="35">
        <v>240</v>
      </c>
      <c r="K709" s="131">
        <v>236</v>
      </c>
      <c r="L709" s="58"/>
      <c r="M709" s="56"/>
    </row>
    <row r="710" spans="1:13" ht="15">
      <c r="A710" s="163"/>
      <c r="B710" s="20" t="s">
        <v>796</v>
      </c>
      <c r="C710" s="21"/>
      <c r="D710" s="22"/>
      <c r="E710" s="35" t="s">
        <v>24</v>
      </c>
      <c r="F710" s="35" t="s">
        <v>22</v>
      </c>
      <c r="G710" s="134">
        <v>15</v>
      </c>
      <c r="H710" s="134">
        <v>31</v>
      </c>
      <c r="I710" s="134">
        <v>32</v>
      </c>
      <c r="J710" s="35">
        <v>240</v>
      </c>
      <c r="K710" s="131">
        <v>236</v>
      </c>
      <c r="L710" s="58"/>
      <c r="M710" s="56"/>
    </row>
    <row r="711" spans="1:13" ht="15">
      <c r="A711" s="163"/>
      <c r="B711" s="20" t="s">
        <v>797</v>
      </c>
      <c r="C711" s="21"/>
      <c r="D711" s="22"/>
      <c r="E711" s="35" t="s">
        <v>26</v>
      </c>
      <c r="F711" s="35" t="s">
        <v>24</v>
      </c>
      <c r="G711" s="134">
        <v>8</v>
      </c>
      <c r="H711" s="134">
        <v>8</v>
      </c>
      <c r="I711" s="134">
        <v>17</v>
      </c>
      <c r="J711" s="35">
        <v>240</v>
      </c>
      <c r="K711" s="131">
        <v>236</v>
      </c>
      <c r="L711" s="58"/>
      <c r="M711" s="56"/>
    </row>
    <row r="712" spans="1:13" ht="15">
      <c r="A712" s="163"/>
      <c r="B712" s="20" t="s">
        <v>798</v>
      </c>
      <c r="C712" s="21"/>
      <c r="D712" s="20"/>
      <c r="E712" s="35" t="s">
        <v>24</v>
      </c>
      <c r="F712" s="35" t="s">
        <v>22</v>
      </c>
      <c r="G712" s="134">
        <v>23</v>
      </c>
      <c r="H712" s="134">
        <v>13</v>
      </c>
      <c r="I712" s="134">
        <v>23</v>
      </c>
      <c r="J712" s="35">
        <v>240</v>
      </c>
      <c r="K712" s="131">
        <v>236</v>
      </c>
      <c r="L712" s="58"/>
      <c r="M712" s="56"/>
    </row>
    <row r="713" spans="1:13" ht="15">
      <c r="A713" s="163"/>
      <c r="B713" s="20" t="s">
        <v>799</v>
      </c>
      <c r="C713" s="21"/>
      <c r="D713" s="20"/>
      <c r="E713" s="35" t="s">
        <v>21</v>
      </c>
      <c r="F713" s="35" t="s">
        <v>22</v>
      </c>
      <c r="G713" s="134">
        <v>11</v>
      </c>
      <c r="H713" s="134">
        <v>21</v>
      </c>
      <c r="I713" s="134">
        <v>23</v>
      </c>
      <c r="J713" s="35">
        <v>240</v>
      </c>
      <c r="K713" s="131">
        <v>236</v>
      </c>
      <c r="L713" s="58"/>
      <c r="M713" s="56"/>
    </row>
    <row r="714" spans="1:13" ht="15">
      <c r="A714" s="163"/>
      <c r="B714" s="6" t="s">
        <v>800</v>
      </c>
      <c r="C714" s="9"/>
      <c r="D714" s="6"/>
      <c r="E714" s="35" t="s">
        <v>30</v>
      </c>
      <c r="F714" s="35" t="s">
        <v>21</v>
      </c>
      <c r="G714" s="125">
        <v>0</v>
      </c>
      <c r="H714" s="125">
        <v>0</v>
      </c>
      <c r="I714" s="125">
        <v>1</v>
      </c>
      <c r="J714" s="35">
        <v>240</v>
      </c>
      <c r="K714" s="131">
        <v>236</v>
      </c>
      <c r="L714" s="58"/>
      <c r="M714" s="56"/>
    </row>
    <row r="715" spans="1:13" ht="15">
      <c r="A715" s="163"/>
      <c r="B715" s="20" t="s">
        <v>801</v>
      </c>
      <c r="C715" s="9"/>
      <c r="D715" s="6"/>
      <c r="E715" s="35" t="s">
        <v>648</v>
      </c>
      <c r="F715" s="35" t="s">
        <v>648</v>
      </c>
      <c r="G715" s="125">
        <v>0</v>
      </c>
      <c r="H715" s="125">
        <v>2</v>
      </c>
      <c r="I715" s="125">
        <v>4</v>
      </c>
      <c r="J715" s="35">
        <v>240</v>
      </c>
      <c r="K715" s="131">
        <v>236</v>
      </c>
      <c r="L715" s="58"/>
      <c r="M715" s="56"/>
    </row>
    <row r="716" spans="1:13" s="77" customFormat="1" ht="15.75" customHeight="1">
      <c r="A716" s="171" t="s">
        <v>281</v>
      </c>
      <c r="B716" s="6" t="s">
        <v>802</v>
      </c>
      <c r="C716" s="181" t="s">
        <v>803</v>
      </c>
      <c r="D716" s="6">
        <v>250</v>
      </c>
      <c r="E716" s="35" t="s">
        <v>26</v>
      </c>
      <c r="F716" s="35" t="s">
        <v>21</v>
      </c>
      <c r="G716" s="132">
        <v>41</v>
      </c>
      <c r="H716" s="132">
        <v>45</v>
      </c>
      <c r="I716" s="132">
        <v>48</v>
      </c>
      <c r="J716" s="35">
        <v>243</v>
      </c>
      <c r="K716" s="131">
        <v>243</v>
      </c>
      <c r="L716" s="76">
        <f>100*(J716*(G716+H716+I716)+J717*(G717+H717+I717)+J718*(G718+H718+I718))/(D716*1000)</f>
        <v>18.2736</v>
      </c>
      <c r="M716" s="133"/>
    </row>
    <row r="717" spans="1:13" ht="15" customHeight="1">
      <c r="A717" s="171"/>
      <c r="B717" s="6" t="s">
        <v>804</v>
      </c>
      <c r="C717" s="181"/>
      <c r="D717" s="6"/>
      <c r="E717" s="35" t="s">
        <v>18</v>
      </c>
      <c r="F717" s="35" t="s">
        <v>19</v>
      </c>
      <c r="G717" s="125">
        <v>18</v>
      </c>
      <c r="H717" s="125">
        <v>18</v>
      </c>
      <c r="I717" s="125">
        <v>12</v>
      </c>
      <c r="J717" s="35">
        <v>243</v>
      </c>
      <c r="K717" s="131">
        <v>243</v>
      </c>
      <c r="L717" s="58"/>
      <c r="M717" s="56"/>
    </row>
    <row r="718" spans="1:13" ht="15" customHeight="1">
      <c r="A718" s="171"/>
      <c r="B718" s="6" t="s">
        <v>805</v>
      </c>
      <c r="C718" s="181"/>
      <c r="D718" s="6"/>
      <c r="E718" s="35" t="s">
        <v>19</v>
      </c>
      <c r="F718" s="35" t="s">
        <v>79</v>
      </c>
      <c r="G718" s="125">
        <v>3</v>
      </c>
      <c r="H718" s="125">
        <v>2</v>
      </c>
      <c r="I718" s="125">
        <v>1</v>
      </c>
      <c r="J718" s="35">
        <v>243</v>
      </c>
      <c r="K718" s="131">
        <v>243</v>
      </c>
      <c r="L718" s="58"/>
      <c r="M718" s="56"/>
    </row>
    <row r="719" spans="1:13" ht="36" customHeight="1">
      <c r="A719" s="90" t="s">
        <v>806</v>
      </c>
      <c r="B719" s="6" t="s">
        <v>807</v>
      </c>
      <c r="C719" s="29" t="s">
        <v>808</v>
      </c>
      <c r="D719" s="6">
        <v>100</v>
      </c>
      <c r="E719" s="35" t="s">
        <v>18</v>
      </c>
      <c r="F719" s="35" t="s">
        <v>18</v>
      </c>
      <c r="G719" s="125">
        <v>23</v>
      </c>
      <c r="H719" s="125">
        <v>28</v>
      </c>
      <c r="I719" s="125">
        <v>8</v>
      </c>
      <c r="J719" s="35">
        <v>240</v>
      </c>
      <c r="K719" s="131">
        <v>233</v>
      </c>
      <c r="L719" s="58">
        <f>100*(J719*(G719+H719+I719))/(D719*1000)</f>
        <v>14.16</v>
      </c>
      <c r="M719" s="56"/>
    </row>
    <row r="720" spans="1:13" ht="47.25">
      <c r="A720" s="91"/>
      <c r="B720" s="6" t="s">
        <v>809</v>
      </c>
      <c r="C720" s="29" t="s">
        <v>810</v>
      </c>
      <c r="D720" s="6">
        <v>400</v>
      </c>
      <c r="E720" s="35" t="s">
        <v>18</v>
      </c>
      <c r="F720" s="35" t="s">
        <v>19</v>
      </c>
      <c r="G720" s="125">
        <v>15</v>
      </c>
      <c r="H720" s="125">
        <v>0</v>
      </c>
      <c r="I720" s="125">
        <v>11</v>
      </c>
      <c r="J720" s="35">
        <v>234</v>
      </c>
      <c r="K720" s="131">
        <v>227</v>
      </c>
      <c r="L720" s="58">
        <f>100*(J720*(G720+H720+I720)+J721*(G721+H721+I721))/(D720*1000)</f>
        <v>8.5995</v>
      </c>
      <c r="M720" s="56"/>
    </row>
    <row r="721" spans="1:13" ht="15" customHeight="1">
      <c r="A721" s="91"/>
      <c r="B721" s="6" t="s">
        <v>811</v>
      </c>
      <c r="C721" s="29"/>
      <c r="D721" s="6"/>
      <c r="E721" s="35" t="s">
        <v>26</v>
      </c>
      <c r="F721" s="35" t="s">
        <v>24</v>
      </c>
      <c r="G721" s="125">
        <v>65</v>
      </c>
      <c r="H721" s="125">
        <v>25</v>
      </c>
      <c r="I721" s="125">
        <v>31</v>
      </c>
      <c r="J721" s="35">
        <v>234</v>
      </c>
      <c r="K721" s="131">
        <v>227</v>
      </c>
      <c r="L721" s="58"/>
      <c r="M721" s="56"/>
    </row>
    <row r="722" spans="1:13" ht="15" customHeight="1">
      <c r="A722" s="91"/>
      <c r="B722" s="80" t="s">
        <v>812</v>
      </c>
      <c r="C722" s="29" t="s">
        <v>813</v>
      </c>
      <c r="D722" s="6">
        <v>160</v>
      </c>
      <c r="E722" s="35" t="s">
        <v>21</v>
      </c>
      <c r="F722" s="35" t="s">
        <v>21</v>
      </c>
      <c r="G722" s="125">
        <v>1</v>
      </c>
      <c r="H722" s="125">
        <v>4</v>
      </c>
      <c r="I722" s="125">
        <v>17</v>
      </c>
      <c r="J722" s="35">
        <v>232</v>
      </c>
      <c r="K722" s="131">
        <v>228</v>
      </c>
      <c r="L722" s="58">
        <f>100*(J722*(G722+H722+I722))/(D722*1000)</f>
        <v>3.19</v>
      </c>
      <c r="M722" s="56"/>
    </row>
    <row r="723" spans="1:13" ht="15.75" customHeight="1">
      <c r="A723" s="162" t="s">
        <v>252</v>
      </c>
      <c r="B723" s="6" t="s">
        <v>814</v>
      </c>
      <c r="C723" s="181" t="s">
        <v>815</v>
      </c>
      <c r="D723" s="6">
        <v>400</v>
      </c>
      <c r="E723" s="35" t="s">
        <v>47</v>
      </c>
      <c r="F723" s="35" t="s">
        <v>24</v>
      </c>
      <c r="G723" s="125">
        <v>18</v>
      </c>
      <c r="H723" s="125">
        <v>25</v>
      </c>
      <c r="I723" s="125">
        <v>18</v>
      </c>
      <c r="J723" s="35">
        <v>222</v>
      </c>
      <c r="K723" s="131">
        <v>218</v>
      </c>
      <c r="L723" s="58">
        <f>100*(J723*(G723+H723+I723)+J724*(G724+H724+I724)+J725*(G725+H725+I725)+J726*(I726+H726+G726))/(D723*1000)</f>
        <v>21.9225</v>
      </c>
      <c r="M723" s="56"/>
    </row>
    <row r="724" spans="1:13" ht="15" customHeight="1">
      <c r="A724" s="162"/>
      <c r="B724" s="6" t="s">
        <v>816</v>
      </c>
      <c r="C724" s="181"/>
      <c r="D724" s="6"/>
      <c r="E724" s="35" t="s">
        <v>26</v>
      </c>
      <c r="F724" s="35" t="s">
        <v>26</v>
      </c>
      <c r="G724" s="125">
        <v>95</v>
      </c>
      <c r="H724" s="125">
        <v>94</v>
      </c>
      <c r="I724" s="125">
        <v>98</v>
      </c>
      <c r="J724" s="35">
        <v>222</v>
      </c>
      <c r="K724" s="131">
        <v>218</v>
      </c>
      <c r="L724" s="58"/>
      <c r="M724" s="56"/>
    </row>
    <row r="725" spans="1:13" ht="15" customHeight="1">
      <c r="A725" s="162"/>
      <c r="B725" s="6" t="s">
        <v>817</v>
      </c>
      <c r="C725" s="181"/>
      <c r="D725" s="6"/>
      <c r="E725" s="35" t="s">
        <v>21</v>
      </c>
      <c r="F725" s="35" t="s">
        <v>18</v>
      </c>
      <c r="G725" s="125">
        <v>9</v>
      </c>
      <c r="H725" s="125">
        <v>22</v>
      </c>
      <c r="I725" s="125">
        <v>4</v>
      </c>
      <c r="J725" s="35">
        <v>222</v>
      </c>
      <c r="K725" s="131">
        <v>218</v>
      </c>
      <c r="L725" s="58"/>
      <c r="M725" s="56"/>
    </row>
    <row r="726" spans="1:13" ht="15" customHeight="1">
      <c r="A726" s="162"/>
      <c r="B726" s="6" t="s">
        <v>818</v>
      </c>
      <c r="C726" s="181"/>
      <c r="D726" s="6"/>
      <c r="E726" s="35" t="s">
        <v>24</v>
      </c>
      <c r="F726" s="35" t="s">
        <v>22</v>
      </c>
      <c r="G726" s="125">
        <v>6</v>
      </c>
      <c r="H726" s="125">
        <v>2</v>
      </c>
      <c r="I726" s="125">
        <v>4</v>
      </c>
      <c r="J726" s="35">
        <v>222</v>
      </c>
      <c r="K726" s="131">
        <v>218</v>
      </c>
      <c r="L726" s="58"/>
      <c r="M726" s="56"/>
    </row>
    <row r="727" spans="1:13" ht="15">
      <c r="A727" s="162"/>
      <c r="B727" s="6" t="s">
        <v>819</v>
      </c>
      <c r="C727" s="9"/>
      <c r="D727" s="6">
        <v>400</v>
      </c>
      <c r="E727" s="35" t="s">
        <v>26</v>
      </c>
      <c r="F727" s="35" t="s">
        <v>21</v>
      </c>
      <c r="G727" s="125">
        <v>20</v>
      </c>
      <c r="H727" s="125">
        <v>17</v>
      </c>
      <c r="I727" s="125">
        <v>20</v>
      </c>
      <c r="J727" s="35">
        <v>228</v>
      </c>
      <c r="K727" s="131">
        <v>222</v>
      </c>
      <c r="L727" s="58">
        <f>100*(J727*(G727+H727+I727)+J728*(G728+H728+I728)+J729*(G729+H729+I729))/(D727*1000)</f>
        <v>4.332</v>
      </c>
      <c r="M727" s="56"/>
    </row>
    <row r="728" spans="1:13" ht="15">
      <c r="A728" s="162"/>
      <c r="B728" s="6" t="s">
        <v>174</v>
      </c>
      <c r="C728" s="9"/>
      <c r="D728" s="6"/>
      <c r="E728" s="35" t="s">
        <v>24</v>
      </c>
      <c r="F728" s="35" t="s">
        <v>22</v>
      </c>
      <c r="G728" s="125">
        <v>2</v>
      </c>
      <c r="H728" s="125">
        <v>1</v>
      </c>
      <c r="I728" s="125">
        <v>0</v>
      </c>
      <c r="J728" s="35">
        <v>228</v>
      </c>
      <c r="K728" s="131">
        <v>222</v>
      </c>
      <c r="L728" s="58"/>
      <c r="M728" s="56"/>
    </row>
    <row r="729" spans="1:13" ht="15">
      <c r="A729" s="162"/>
      <c r="B729" s="6" t="s">
        <v>820</v>
      </c>
      <c r="C729" s="9"/>
      <c r="D729" s="6"/>
      <c r="E729" s="35" t="s">
        <v>24</v>
      </c>
      <c r="F729" s="35" t="s">
        <v>22</v>
      </c>
      <c r="G729" s="125">
        <v>7</v>
      </c>
      <c r="H729" s="125">
        <v>4</v>
      </c>
      <c r="I729" s="125">
        <v>5</v>
      </c>
      <c r="J729" s="35">
        <v>228</v>
      </c>
      <c r="K729" s="131">
        <v>222</v>
      </c>
      <c r="L729" s="58"/>
      <c r="M729" s="56"/>
    </row>
    <row r="730" spans="1:13" ht="25.5" customHeight="1">
      <c r="A730" s="191" t="s">
        <v>755</v>
      </c>
      <c r="B730" s="9" t="s">
        <v>821</v>
      </c>
      <c r="C730" s="9"/>
      <c r="D730" s="6">
        <v>400</v>
      </c>
      <c r="E730" s="35" t="s">
        <v>24</v>
      </c>
      <c r="F730" s="35" t="s">
        <v>24</v>
      </c>
      <c r="G730" s="125">
        <v>3</v>
      </c>
      <c r="H730" s="125">
        <v>0</v>
      </c>
      <c r="I730" s="125">
        <v>1</v>
      </c>
      <c r="J730" s="35">
        <v>245</v>
      </c>
      <c r="K730" s="131">
        <v>241</v>
      </c>
      <c r="L730" s="58">
        <f>100*(J730*(G730+H730+I730)+J731*(G731+H731+I731)+J732*(G732+H732+I732)+J733*(I733+H733+G733))/(D730*1000)</f>
        <v>19.7225</v>
      </c>
      <c r="M730" s="56"/>
    </row>
    <row r="731" spans="1:13" ht="15" customHeight="1">
      <c r="A731" s="191"/>
      <c r="B731" s="6" t="s">
        <v>40</v>
      </c>
      <c r="C731" s="29" t="s">
        <v>822</v>
      </c>
      <c r="D731" s="6"/>
      <c r="E731" s="35" t="s">
        <v>21</v>
      </c>
      <c r="F731" s="35" t="s">
        <v>18</v>
      </c>
      <c r="G731" s="125">
        <v>63</v>
      </c>
      <c r="H731" s="125">
        <v>45</v>
      </c>
      <c r="I731" s="125">
        <v>40</v>
      </c>
      <c r="J731" s="35">
        <v>245</v>
      </c>
      <c r="K731" s="131">
        <v>241</v>
      </c>
      <c r="L731" s="58"/>
      <c r="M731" s="56"/>
    </row>
    <row r="732" spans="1:13" ht="15">
      <c r="A732" s="191"/>
      <c r="B732" s="6" t="s">
        <v>823</v>
      </c>
      <c r="C732" s="9"/>
      <c r="D732" s="6"/>
      <c r="E732" s="35" t="s">
        <v>82</v>
      </c>
      <c r="F732" s="35" t="s">
        <v>47</v>
      </c>
      <c r="G732" s="125">
        <v>41</v>
      </c>
      <c r="H732" s="125">
        <v>62</v>
      </c>
      <c r="I732" s="125">
        <v>66</v>
      </c>
      <c r="J732" s="35">
        <v>245</v>
      </c>
      <c r="K732" s="131">
        <v>241</v>
      </c>
      <c r="L732" s="58"/>
      <c r="M732" s="56"/>
    </row>
    <row r="733" spans="1:13" ht="15">
      <c r="A733" s="191"/>
      <c r="B733" s="6" t="s">
        <v>824</v>
      </c>
      <c r="C733" s="9"/>
      <c r="D733" s="6"/>
      <c r="E733" s="35" t="s">
        <v>26</v>
      </c>
      <c r="F733" s="35" t="s">
        <v>24</v>
      </c>
      <c r="G733" s="125">
        <v>0</v>
      </c>
      <c r="H733" s="125">
        <v>0</v>
      </c>
      <c r="I733" s="125">
        <v>1</v>
      </c>
      <c r="J733" s="35">
        <v>245</v>
      </c>
      <c r="K733" s="131">
        <v>241</v>
      </c>
      <c r="L733" s="58"/>
      <c r="M733" s="56"/>
    </row>
    <row r="734" spans="1:13" ht="16.5" customHeight="1">
      <c r="A734" s="191"/>
      <c r="B734" s="6" t="s">
        <v>825</v>
      </c>
      <c r="C734" s="9"/>
      <c r="D734" s="6">
        <v>400</v>
      </c>
      <c r="E734" s="35" t="s">
        <v>26</v>
      </c>
      <c r="F734" s="35" t="s">
        <v>22</v>
      </c>
      <c r="G734" s="125">
        <v>41</v>
      </c>
      <c r="H734" s="125">
        <v>52</v>
      </c>
      <c r="I734" s="125">
        <v>32</v>
      </c>
      <c r="J734" s="35">
        <v>243</v>
      </c>
      <c r="K734" s="131">
        <v>238</v>
      </c>
      <c r="L734" s="58">
        <f>100*(J734*(G734+H734+I734)+J735*(G735+H735+I735)+J736*(G736+H736+I736)+J737*(I737+H737+G737))/(D734*1000)</f>
        <v>16.94925</v>
      </c>
      <c r="M734" s="56"/>
    </row>
    <row r="735" spans="1:13" ht="15" customHeight="1">
      <c r="A735" s="191"/>
      <c r="B735" s="6" t="s">
        <v>826</v>
      </c>
      <c r="C735" s="29"/>
      <c r="D735" s="35"/>
      <c r="E735" s="35" t="s">
        <v>21</v>
      </c>
      <c r="F735" s="35" t="s">
        <v>22</v>
      </c>
      <c r="G735" s="125">
        <v>13</v>
      </c>
      <c r="H735" s="125">
        <v>8</v>
      </c>
      <c r="I735" s="125">
        <v>9</v>
      </c>
      <c r="J735" s="35">
        <v>243</v>
      </c>
      <c r="K735" s="131">
        <v>238</v>
      </c>
      <c r="L735" s="58"/>
      <c r="M735" s="56"/>
    </row>
    <row r="736" spans="1:13" ht="15.75">
      <c r="A736" s="191"/>
      <c r="B736" s="6" t="s">
        <v>827</v>
      </c>
      <c r="C736" s="29" t="s">
        <v>828</v>
      </c>
      <c r="D736" s="36"/>
      <c r="E736" s="35" t="s">
        <v>30</v>
      </c>
      <c r="F736" s="35" t="s">
        <v>47</v>
      </c>
      <c r="G736" s="125">
        <v>0</v>
      </c>
      <c r="H736" s="125">
        <v>1</v>
      </c>
      <c r="I736" s="125">
        <v>0</v>
      </c>
      <c r="J736" s="35">
        <v>243</v>
      </c>
      <c r="K736" s="131">
        <v>238</v>
      </c>
      <c r="L736" s="58"/>
      <c r="M736" s="56"/>
    </row>
    <row r="737" spans="1:13" ht="15">
      <c r="A737" s="191"/>
      <c r="B737" s="6" t="s">
        <v>829</v>
      </c>
      <c r="C737" s="9"/>
      <c r="D737" s="36"/>
      <c r="E737" s="35" t="s">
        <v>30</v>
      </c>
      <c r="F737" s="35" t="s">
        <v>24</v>
      </c>
      <c r="G737" s="125">
        <v>48</v>
      </c>
      <c r="H737" s="125">
        <v>39</v>
      </c>
      <c r="I737" s="125">
        <v>36</v>
      </c>
      <c r="J737" s="35">
        <v>243</v>
      </c>
      <c r="K737" s="131">
        <v>238</v>
      </c>
      <c r="L737" s="58"/>
      <c r="M737" s="56"/>
    </row>
    <row r="738" spans="1:13" ht="15">
      <c r="A738" s="191"/>
      <c r="B738" s="6" t="s">
        <v>830</v>
      </c>
      <c r="C738" s="9"/>
      <c r="D738" s="6">
        <v>400</v>
      </c>
      <c r="E738" s="35" t="s">
        <v>47</v>
      </c>
      <c r="F738" s="35" t="s">
        <v>18</v>
      </c>
      <c r="G738" s="125">
        <v>26</v>
      </c>
      <c r="H738" s="125">
        <v>1</v>
      </c>
      <c r="I738" s="125">
        <v>20</v>
      </c>
      <c r="J738" s="35">
        <v>230</v>
      </c>
      <c r="K738" s="131">
        <v>228</v>
      </c>
      <c r="L738" s="58">
        <f>100*(J738*(G738+H738+I738)+J739*(G739+H739+I739)+J740*(G740+H740+I740)+J741*(I741+H741+G741)+J742*(G742+H742+I742))/(D738*1000)</f>
        <v>12.305</v>
      </c>
      <c r="M738" s="56"/>
    </row>
    <row r="739" spans="1:13" ht="15">
      <c r="A739" s="191"/>
      <c r="B739" s="6" t="s">
        <v>831</v>
      </c>
      <c r="C739" s="9"/>
      <c r="D739" s="36"/>
      <c r="E739" s="35" t="s">
        <v>26</v>
      </c>
      <c r="F739" s="35" t="s">
        <v>21</v>
      </c>
      <c r="G739" s="125">
        <v>10</v>
      </c>
      <c r="H739" s="125">
        <v>2</v>
      </c>
      <c r="I739" s="125">
        <v>16</v>
      </c>
      <c r="J739" s="35">
        <v>230</v>
      </c>
      <c r="K739" s="131">
        <v>228</v>
      </c>
      <c r="L739" s="58"/>
      <c r="M739" s="56"/>
    </row>
    <row r="740" spans="1:13" ht="15">
      <c r="A740" s="191"/>
      <c r="B740" s="6" t="s">
        <v>374</v>
      </c>
      <c r="C740" s="9"/>
      <c r="D740" s="35"/>
      <c r="E740" s="35" t="s">
        <v>26</v>
      </c>
      <c r="F740" s="35" t="s">
        <v>24</v>
      </c>
      <c r="G740" s="125">
        <v>4</v>
      </c>
      <c r="H740" s="125">
        <v>27</v>
      </c>
      <c r="I740" s="125">
        <v>27</v>
      </c>
      <c r="J740" s="35">
        <v>230</v>
      </c>
      <c r="K740" s="131">
        <v>228</v>
      </c>
      <c r="L740" s="58"/>
      <c r="M740" s="56"/>
    </row>
    <row r="741" spans="1:13" ht="15">
      <c r="A741" s="191"/>
      <c r="B741" s="6" t="s">
        <v>40</v>
      </c>
      <c r="C741" s="9"/>
      <c r="D741" s="35"/>
      <c r="E741" s="35" t="s">
        <v>26</v>
      </c>
      <c r="F741" s="35" t="s">
        <v>24</v>
      </c>
      <c r="G741" s="125">
        <v>36</v>
      </c>
      <c r="H741" s="125">
        <v>32</v>
      </c>
      <c r="I741" s="125">
        <v>7</v>
      </c>
      <c r="J741" s="35">
        <v>230</v>
      </c>
      <c r="K741" s="131">
        <v>228</v>
      </c>
      <c r="L741" s="58"/>
      <c r="M741" s="56"/>
    </row>
    <row r="742" spans="1:13" ht="15">
      <c r="A742" s="191"/>
      <c r="B742" s="6" t="s">
        <v>832</v>
      </c>
      <c r="C742" s="9"/>
      <c r="D742" s="35"/>
      <c r="E742" s="35" t="s">
        <v>30</v>
      </c>
      <c r="F742" s="35" t="s">
        <v>21</v>
      </c>
      <c r="G742" s="125">
        <v>1</v>
      </c>
      <c r="H742" s="125">
        <v>4</v>
      </c>
      <c r="I742" s="125">
        <v>1</v>
      </c>
      <c r="J742" s="35">
        <v>230</v>
      </c>
      <c r="K742" s="131">
        <v>228</v>
      </c>
      <c r="L742" s="58"/>
      <c r="M742" s="56"/>
    </row>
    <row r="743" spans="1:13" ht="15.75" customHeight="1">
      <c r="A743" s="163" t="s">
        <v>705</v>
      </c>
      <c r="B743" s="6" t="s">
        <v>833</v>
      </c>
      <c r="C743" s="9"/>
      <c r="D743" s="6">
        <v>250</v>
      </c>
      <c r="E743" s="35" t="s">
        <v>22</v>
      </c>
      <c r="F743" s="35" t="s">
        <v>19</v>
      </c>
      <c r="G743" s="134">
        <v>15</v>
      </c>
      <c r="H743" s="134">
        <v>13</v>
      </c>
      <c r="I743" s="134">
        <v>7</v>
      </c>
      <c r="J743" s="35">
        <v>233</v>
      </c>
      <c r="K743" s="131">
        <v>232</v>
      </c>
      <c r="L743" s="58">
        <f>100*(J743*(G743+H743+I743)+J744*(G744+H744+I744)+J745*(G745+H745+I745)+J746*(I746+H746+G746))/(D743*1000)</f>
        <v>66.172</v>
      </c>
      <c r="M743" s="56"/>
    </row>
    <row r="744" spans="1:13" ht="15" customHeight="1">
      <c r="A744" s="163"/>
      <c r="B744" s="6" t="s">
        <v>834</v>
      </c>
      <c r="C744" s="181" t="s">
        <v>835</v>
      </c>
      <c r="D744" s="6"/>
      <c r="E744" s="35" t="s">
        <v>26</v>
      </c>
      <c r="F744" s="35" t="s">
        <v>21</v>
      </c>
      <c r="G744" s="134">
        <v>55</v>
      </c>
      <c r="H744" s="134">
        <v>56</v>
      </c>
      <c r="I744" s="134">
        <v>66</v>
      </c>
      <c r="J744" s="35">
        <v>233</v>
      </c>
      <c r="K744" s="131">
        <v>232</v>
      </c>
      <c r="L744" s="58"/>
      <c r="M744" s="56"/>
    </row>
    <row r="745" spans="1:13" ht="15" customHeight="1">
      <c r="A745" s="163"/>
      <c r="B745" s="6" t="s">
        <v>836</v>
      </c>
      <c r="C745" s="181"/>
      <c r="D745" s="6"/>
      <c r="E745" s="35" t="s">
        <v>26</v>
      </c>
      <c r="F745" s="35" t="s">
        <v>18</v>
      </c>
      <c r="G745" s="134">
        <v>83</v>
      </c>
      <c r="H745" s="134">
        <v>110</v>
      </c>
      <c r="I745" s="134">
        <v>69</v>
      </c>
      <c r="J745" s="35">
        <v>233</v>
      </c>
      <c r="K745" s="131">
        <v>232</v>
      </c>
      <c r="L745" s="58"/>
      <c r="M745" s="56"/>
    </row>
    <row r="746" spans="1:13" ht="15" customHeight="1">
      <c r="A746" s="163"/>
      <c r="B746" s="6" t="s">
        <v>837</v>
      </c>
      <c r="C746" s="181"/>
      <c r="D746" s="6"/>
      <c r="E746" s="35" t="s">
        <v>21</v>
      </c>
      <c r="F746" s="35" t="s">
        <v>22</v>
      </c>
      <c r="G746" s="134">
        <v>53</v>
      </c>
      <c r="H746" s="134">
        <v>113</v>
      </c>
      <c r="I746" s="134">
        <v>70</v>
      </c>
      <c r="J746" s="35">
        <v>233</v>
      </c>
      <c r="K746" s="131">
        <v>232</v>
      </c>
      <c r="L746" s="58"/>
      <c r="M746" s="56"/>
    </row>
    <row r="747" spans="1:13" ht="15">
      <c r="A747" s="163"/>
      <c r="B747" s="6" t="s">
        <v>838</v>
      </c>
      <c r="C747" s="9"/>
      <c r="D747" s="6">
        <v>400</v>
      </c>
      <c r="E747" s="35" t="s">
        <v>30</v>
      </c>
      <c r="F747" s="35" t="s">
        <v>21</v>
      </c>
      <c r="G747" s="125">
        <v>1</v>
      </c>
      <c r="H747" s="125">
        <v>6</v>
      </c>
      <c r="I747" s="125">
        <v>1</v>
      </c>
      <c r="J747" s="35">
        <v>237</v>
      </c>
      <c r="K747" s="131">
        <v>234</v>
      </c>
      <c r="L747" s="58">
        <f>100*(J747*(G747+H747+I747)+J748*(G748+H748+I748)+J749*(G749+H749+I749)+J750*(I750+H750+G750)+J751*(G751+H751+I751)+J752*(G752+H752+I752)+J753*(G753+H753+I753))/(D747*1000)</f>
        <v>35.72775</v>
      </c>
      <c r="M747" s="56"/>
    </row>
    <row r="748" spans="1:13" ht="15.75" customHeight="1">
      <c r="A748" s="163"/>
      <c r="B748" s="6" t="s">
        <v>839</v>
      </c>
      <c r="C748" s="181" t="s">
        <v>840</v>
      </c>
      <c r="D748" s="6"/>
      <c r="E748" s="35" t="s">
        <v>30</v>
      </c>
      <c r="F748" s="35" t="s">
        <v>21</v>
      </c>
      <c r="G748" s="125">
        <v>45</v>
      </c>
      <c r="H748" s="125">
        <v>36</v>
      </c>
      <c r="I748" s="125">
        <v>60</v>
      </c>
      <c r="J748" s="35">
        <v>237</v>
      </c>
      <c r="K748" s="131">
        <v>234</v>
      </c>
      <c r="L748" s="58"/>
      <c r="M748" s="56"/>
    </row>
    <row r="749" spans="1:13" ht="15" customHeight="1">
      <c r="A749" s="163"/>
      <c r="B749" s="6" t="s">
        <v>841</v>
      </c>
      <c r="C749" s="181"/>
      <c r="D749" s="6"/>
      <c r="E749" s="35" t="s">
        <v>18</v>
      </c>
      <c r="F749" s="35" t="s">
        <v>19</v>
      </c>
      <c r="G749" s="125">
        <v>0</v>
      </c>
      <c r="H749" s="125">
        <v>1</v>
      </c>
      <c r="I749" s="125">
        <v>8</v>
      </c>
      <c r="J749" s="35">
        <v>237</v>
      </c>
      <c r="K749" s="131">
        <v>234</v>
      </c>
      <c r="L749" s="58"/>
      <c r="M749" s="56"/>
    </row>
    <row r="750" spans="1:13" ht="15" customHeight="1">
      <c r="A750" s="163"/>
      <c r="B750" s="6" t="s">
        <v>842</v>
      </c>
      <c r="C750" s="181"/>
      <c r="D750" s="6"/>
      <c r="E750" s="35" t="s">
        <v>30</v>
      </c>
      <c r="F750" s="35" t="s">
        <v>21</v>
      </c>
      <c r="G750" s="125">
        <v>105</v>
      </c>
      <c r="H750" s="125">
        <v>58</v>
      </c>
      <c r="I750" s="125">
        <v>111</v>
      </c>
      <c r="J750" s="35">
        <v>237</v>
      </c>
      <c r="K750" s="131">
        <v>234</v>
      </c>
      <c r="L750" s="58"/>
      <c r="M750" s="56"/>
    </row>
    <row r="751" spans="1:13" ht="15" customHeight="1">
      <c r="A751" s="163"/>
      <c r="B751" s="6" t="s">
        <v>843</v>
      </c>
      <c r="C751" s="181"/>
      <c r="D751" s="6"/>
      <c r="E751" s="35" t="s">
        <v>30</v>
      </c>
      <c r="F751" s="35" t="s">
        <v>21</v>
      </c>
      <c r="G751" s="125">
        <v>36</v>
      </c>
      <c r="H751" s="125">
        <v>48</v>
      </c>
      <c r="I751" s="125">
        <v>37</v>
      </c>
      <c r="J751" s="35">
        <v>237</v>
      </c>
      <c r="K751" s="131">
        <v>234</v>
      </c>
      <c r="L751" s="58"/>
      <c r="M751" s="56"/>
    </row>
    <row r="752" spans="1:13" ht="15">
      <c r="A752" s="163"/>
      <c r="B752" s="6" t="s">
        <v>844</v>
      </c>
      <c r="C752" s="181"/>
      <c r="D752" s="6"/>
      <c r="E752" s="35" t="s">
        <v>30</v>
      </c>
      <c r="F752" s="35" t="s">
        <v>21</v>
      </c>
      <c r="G752" s="125">
        <v>7</v>
      </c>
      <c r="H752" s="125">
        <v>3</v>
      </c>
      <c r="I752" s="125">
        <v>5</v>
      </c>
      <c r="J752" s="35">
        <v>237</v>
      </c>
      <c r="K752" s="131">
        <v>234</v>
      </c>
      <c r="L752" s="58"/>
      <c r="M752" s="56"/>
    </row>
    <row r="753" spans="1:13" ht="15">
      <c r="A753" s="163"/>
      <c r="B753" s="6" t="s">
        <v>845</v>
      </c>
      <c r="C753" s="181"/>
      <c r="D753" s="6"/>
      <c r="E753" s="35" t="s">
        <v>18</v>
      </c>
      <c r="F753" s="35" t="s">
        <v>19</v>
      </c>
      <c r="G753" s="125">
        <v>12</v>
      </c>
      <c r="H753" s="125">
        <v>12</v>
      </c>
      <c r="I753" s="125">
        <v>11</v>
      </c>
      <c r="J753" s="35">
        <v>237</v>
      </c>
      <c r="K753" s="131">
        <v>234</v>
      </c>
      <c r="L753" s="58"/>
      <c r="M753" s="56"/>
    </row>
    <row r="754" spans="1:13" ht="15.75" customHeight="1">
      <c r="A754" s="163"/>
      <c r="B754" s="17" t="s">
        <v>846</v>
      </c>
      <c r="C754" s="181" t="s">
        <v>847</v>
      </c>
      <c r="D754" s="6">
        <v>250</v>
      </c>
      <c r="E754" s="35" t="s">
        <v>21</v>
      </c>
      <c r="F754" s="35" t="s">
        <v>18</v>
      </c>
      <c r="G754" s="125">
        <v>39</v>
      </c>
      <c r="H754" s="125">
        <v>44</v>
      </c>
      <c r="I754" s="125">
        <v>44</v>
      </c>
      <c r="J754" s="35">
        <v>231</v>
      </c>
      <c r="K754" s="131">
        <v>227</v>
      </c>
      <c r="L754" s="58">
        <f>100*(J754*(G754+H754+I754)+J755*(G755+H755+I755)+J756*(G756+H756+I756))/(D754*1000)</f>
        <v>19.0344</v>
      </c>
      <c r="M754" s="56"/>
    </row>
    <row r="755" spans="1:13" ht="15.75" customHeight="1">
      <c r="A755" s="163"/>
      <c r="B755" s="17" t="s">
        <v>848</v>
      </c>
      <c r="C755" s="181"/>
      <c r="D755" s="31"/>
      <c r="E755" s="35" t="s">
        <v>18</v>
      </c>
      <c r="F755" s="35" t="s">
        <v>19</v>
      </c>
      <c r="G755" s="125">
        <v>4</v>
      </c>
      <c r="H755" s="125">
        <v>11</v>
      </c>
      <c r="I755" s="125">
        <v>5</v>
      </c>
      <c r="J755" s="35">
        <v>231</v>
      </c>
      <c r="K755" s="131">
        <v>227</v>
      </c>
      <c r="L755" s="58"/>
      <c r="M755" s="56"/>
    </row>
    <row r="756" spans="1:13" ht="15" customHeight="1">
      <c r="A756" s="163"/>
      <c r="B756" s="17" t="s">
        <v>849</v>
      </c>
      <c r="C756" s="181"/>
      <c r="D756" s="31"/>
      <c r="E756" s="35" t="s">
        <v>21</v>
      </c>
      <c r="F756" s="35" t="s">
        <v>18</v>
      </c>
      <c r="G756" s="125">
        <v>13</v>
      </c>
      <c r="H756" s="125">
        <v>25</v>
      </c>
      <c r="I756" s="125">
        <v>21</v>
      </c>
      <c r="J756" s="35">
        <v>231</v>
      </c>
      <c r="K756" s="131">
        <v>227</v>
      </c>
      <c r="L756" s="58"/>
      <c r="M756" s="56"/>
    </row>
    <row r="757" spans="1:13" ht="26.25" customHeight="1">
      <c r="A757" s="163"/>
      <c r="B757" s="17" t="s">
        <v>850</v>
      </c>
      <c r="C757" s="181" t="s">
        <v>851</v>
      </c>
      <c r="D757" s="6">
        <v>100</v>
      </c>
      <c r="E757" s="35" t="s">
        <v>24</v>
      </c>
      <c r="F757" s="35" t="s">
        <v>22</v>
      </c>
      <c r="G757" s="134">
        <v>28</v>
      </c>
      <c r="H757" s="134">
        <v>37</v>
      </c>
      <c r="I757" s="134">
        <v>19</v>
      </c>
      <c r="J757" s="35">
        <v>232</v>
      </c>
      <c r="K757" s="131">
        <v>227</v>
      </c>
      <c r="L757" s="58">
        <f>100*(J757*(G757+H757+I757)+J758*(G758+H758+I758)+J759*(G759+H759+I759))/(D757*1000)</f>
        <v>56.376</v>
      </c>
      <c r="M757" s="56"/>
    </row>
    <row r="758" spans="1:13" ht="27" customHeight="1">
      <c r="A758" s="163"/>
      <c r="B758" s="6" t="s">
        <v>852</v>
      </c>
      <c r="C758" s="181"/>
      <c r="D758" s="6"/>
      <c r="E758" s="35" t="s">
        <v>853</v>
      </c>
      <c r="F758" s="35" t="s">
        <v>22</v>
      </c>
      <c r="G758" s="134">
        <v>52</v>
      </c>
      <c r="H758" s="134">
        <v>54</v>
      </c>
      <c r="I758" s="134">
        <v>50</v>
      </c>
      <c r="J758" s="35">
        <v>232</v>
      </c>
      <c r="K758" s="131">
        <v>227</v>
      </c>
      <c r="L758" s="58"/>
      <c r="M758" s="56"/>
    </row>
    <row r="759" spans="1:13" ht="29.25" customHeight="1">
      <c r="A759" s="163"/>
      <c r="B759" s="6" t="s">
        <v>167</v>
      </c>
      <c r="C759" s="181"/>
      <c r="D759" s="6"/>
      <c r="E759" s="35" t="s">
        <v>854</v>
      </c>
      <c r="F759" s="35" t="s">
        <v>19</v>
      </c>
      <c r="G759" s="125">
        <v>3</v>
      </c>
      <c r="H759" s="125">
        <v>0</v>
      </c>
      <c r="I759" s="125">
        <v>0</v>
      </c>
      <c r="J759" s="35">
        <v>232</v>
      </c>
      <c r="K759" s="131">
        <v>227</v>
      </c>
      <c r="L759" s="58"/>
      <c r="M759" s="56"/>
    </row>
    <row r="760" spans="1:13" ht="15.75" customHeight="1">
      <c r="A760" s="162" t="s">
        <v>252</v>
      </c>
      <c r="B760" s="6" t="s">
        <v>855</v>
      </c>
      <c r="C760" s="194" t="s">
        <v>856</v>
      </c>
      <c r="D760" s="6">
        <v>400</v>
      </c>
      <c r="E760" s="35" t="s">
        <v>26</v>
      </c>
      <c r="F760" s="35" t="s">
        <v>24</v>
      </c>
      <c r="G760" s="125">
        <v>0</v>
      </c>
      <c r="H760" s="125">
        <v>0</v>
      </c>
      <c r="I760" s="125">
        <v>2</v>
      </c>
      <c r="J760" s="35">
        <v>230</v>
      </c>
      <c r="K760" s="131">
        <v>229</v>
      </c>
      <c r="L760" s="58">
        <f>100*(J760*(G760+H760+I760)+J761*(G761+H761+I761)+J762*(G762+H762+I762))/(D760*1000)</f>
        <v>6.67</v>
      </c>
      <c r="M760" s="56"/>
    </row>
    <row r="761" spans="1:13" ht="15.75" customHeight="1">
      <c r="A761" s="162"/>
      <c r="B761" s="6" t="s">
        <v>857</v>
      </c>
      <c r="C761" s="194"/>
      <c r="D761" s="6"/>
      <c r="E761" s="35" t="s">
        <v>82</v>
      </c>
      <c r="F761" s="35" t="s">
        <v>21</v>
      </c>
      <c r="G761" s="125">
        <v>1</v>
      </c>
      <c r="H761" s="125">
        <v>8</v>
      </c>
      <c r="I761" s="125">
        <v>5</v>
      </c>
      <c r="J761" s="35">
        <v>230</v>
      </c>
      <c r="K761" s="131">
        <v>229</v>
      </c>
      <c r="L761" s="58"/>
      <c r="M761" s="56"/>
    </row>
    <row r="762" spans="1:13" ht="15">
      <c r="A762" s="162"/>
      <c r="B762" s="6" t="s">
        <v>858</v>
      </c>
      <c r="C762" s="194"/>
      <c r="D762" s="6"/>
      <c r="E762" s="35" t="s">
        <v>82</v>
      </c>
      <c r="F762" s="35" t="s">
        <v>47</v>
      </c>
      <c r="G762" s="125">
        <v>34</v>
      </c>
      <c r="H762" s="125">
        <v>33</v>
      </c>
      <c r="I762" s="125">
        <v>33</v>
      </c>
      <c r="J762" s="35">
        <v>230</v>
      </c>
      <c r="K762" s="131">
        <v>229</v>
      </c>
      <c r="L762" s="58"/>
      <c r="M762" s="56"/>
    </row>
    <row r="763" spans="1:13" ht="15">
      <c r="A763" s="162"/>
      <c r="B763" s="6" t="s">
        <v>859</v>
      </c>
      <c r="C763" s="194"/>
      <c r="D763" s="6">
        <v>400</v>
      </c>
      <c r="E763" s="35" t="s">
        <v>21</v>
      </c>
      <c r="F763" s="35" t="s">
        <v>18</v>
      </c>
      <c r="G763" s="125">
        <v>1</v>
      </c>
      <c r="H763" s="125">
        <v>0</v>
      </c>
      <c r="I763" s="125">
        <v>0</v>
      </c>
      <c r="J763" s="35">
        <v>240</v>
      </c>
      <c r="K763" s="131">
        <v>238</v>
      </c>
      <c r="L763" s="58">
        <f>100*(J763*(G763+H763+I763)+J764*(G764+H764+I764)+J765*(G765+H765+I765))/(D763*1000)</f>
        <v>10.68</v>
      </c>
      <c r="M763" s="56"/>
    </row>
    <row r="764" spans="1:13" ht="15">
      <c r="A764" s="162"/>
      <c r="B764" s="6" t="s">
        <v>860</v>
      </c>
      <c r="C764" s="194"/>
      <c r="D764" s="6"/>
      <c r="E764" s="35" t="s">
        <v>82</v>
      </c>
      <c r="F764" s="35" t="s">
        <v>47</v>
      </c>
      <c r="G764" s="125">
        <v>40</v>
      </c>
      <c r="H764" s="125">
        <v>43</v>
      </c>
      <c r="I764" s="125">
        <v>45</v>
      </c>
      <c r="J764" s="35">
        <v>240</v>
      </c>
      <c r="K764" s="131">
        <v>238</v>
      </c>
      <c r="L764" s="58"/>
      <c r="M764" s="56"/>
    </row>
    <row r="765" spans="1:13" ht="15">
      <c r="A765" s="162"/>
      <c r="B765" s="6" t="s">
        <v>861</v>
      </c>
      <c r="C765" s="194"/>
      <c r="D765" s="6"/>
      <c r="E765" s="35" t="s">
        <v>21</v>
      </c>
      <c r="F765" s="35" t="s">
        <v>22</v>
      </c>
      <c r="G765" s="125">
        <v>27</v>
      </c>
      <c r="H765" s="125">
        <v>7</v>
      </c>
      <c r="I765" s="125">
        <v>15</v>
      </c>
      <c r="J765" s="35">
        <v>240</v>
      </c>
      <c r="K765" s="131">
        <v>238</v>
      </c>
      <c r="L765" s="58"/>
      <c r="M765" s="56"/>
    </row>
    <row r="766" spans="1:13" ht="15.75" customHeight="1">
      <c r="A766" s="162"/>
      <c r="B766" s="6" t="s">
        <v>862</v>
      </c>
      <c r="C766" s="10" t="s">
        <v>863</v>
      </c>
      <c r="D766" s="6">
        <v>400</v>
      </c>
      <c r="E766" s="35" t="s">
        <v>22</v>
      </c>
      <c r="F766" s="35" t="s">
        <v>22</v>
      </c>
      <c r="G766" s="125">
        <v>38</v>
      </c>
      <c r="H766" s="125">
        <v>17</v>
      </c>
      <c r="I766" s="125">
        <v>24</v>
      </c>
      <c r="J766" s="35">
        <v>228</v>
      </c>
      <c r="K766" s="131">
        <v>226</v>
      </c>
      <c r="L766" s="58">
        <f>100*(J766*(G766+H766+I766))/(D766*1000)</f>
        <v>4.503</v>
      </c>
      <c r="M766" s="56"/>
    </row>
    <row r="767" spans="1:13" ht="15.75" customHeight="1">
      <c r="A767" s="162"/>
      <c r="B767" s="6" t="s">
        <v>864</v>
      </c>
      <c r="C767" s="9"/>
      <c r="D767" s="6">
        <v>400</v>
      </c>
      <c r="E767" s="35" t="s">
        <v>19</v>
      </c>
      <c r="F767" s="35" t="s">
        <v>79</v>
      </c>
      <c r="G767" s="125">
        <v>3</v>
      </c>
      <c r="H767" s="125">
        <v>3</v>
      </c>
      <c r="I767" s="125">
        <v>6</v>
      </c>
      <c r="J767" s="35">
        <v>234</v>
      </c>
      <c r="K767" s="131">
        <v>231</v>
      </c>
      <c r="L767" s="58">
        <f>100*(J767*(G767+H767+I767)+J768*(G768+H768+I768)+J769*(G769+H769+I769)+J770*(I770+H770+G770)+J771*(G771+H771+I771))/(D767*1000)</f>
        <v>8.892</v>
      </c>
      <c r="M767" s="56"/>
    </row>
    <row r="768" spans="1:13" ht="15.75" customHeight="1">
      <c r="A768" s="162"/>
      <c r="B768" s="6" t="s">
        <v>865</v>
      </c>
      <c r="C768" s="184" t="s">
        <v>866</v>
      </c>
      <c r="D768" s="6"/>
      <c r="E768" s="35" t="s">
        <v>30</v>
      </c>
      <c r="F768" s="35" t="s">
        <v>21</v>
      </c>
      <c r="G768" s="125">
        <v>0</v>
      </c>
      <c r="H768" s="125">
        <v>3</v>
      </c>
      <c r="I768" s="125">
        <v>2</v>
      </c>
      <c r="J768" s="35">
        <v>234</v>
      </c>
      <c r="K768" s="131">
        <v>231</v>
      </c>
      <c r="L768" s="58"/>
      <c r="M768" s="56"/>
    </row>
    <row r="769" spans="1:13" ht="15">
      <c r="A769" s="162"/>
      <c r="B769" s="6" t="s">
        <v>867</v>
      </c>
      <c r="C769" s="184"/>
      <c r="D769" s="6"/>
      <c r="E769" s="35" t="s">
        <v>47</v>
      </c>
      <c r="F769" s="35" t="s">
        <v>24</v>
      </c>
      <c r="G769" s="125">
        <v>15</v>
      </c>
      <c r="H769" s="125">
        <v>32</v>
      </c>
      <c r="I769" s="125">
        <v>14</v>
      </c>
      <c r="J769" s="35">
        <v>234</v>
      </c>
      <c r="K769" s="131">
        <v>231</v>
      </c>
      <c r="L769" s="58"/>
      <c r="M769" s="56"/>
    </row>
    <row r="770" spans="1:13" ht="15">
      <c r="A770" s="162"/>
      <c r="B770" s="6" t="s">
        <v>868</v>
      </c>
      <c r="C770" s="184"/>
      <c r="D770" s="6"/>
      <c r="E770" s="35" t="s">
        <v>26</v>
      </c>
      <c r="F770" s="35" t="s">
        <v>24</v>
      </c>
      <c r="G770" s="125">
        <v>0</v>
      </c>
      <c r="H770" s="125">
        <v>1</v>
      </c>
      <c r="I770" s="125">
        <v>0</v>
      </c>
      <c r="J770" s="35">
        <v>234</v>
      </c>
      <c r="K770" s="131">
        <v>231</v>
      </c>
      <c r="L770" s="58"/>
      <c r="M770" s="56"/>
    </row>
    <row r="771" spans="1:13" ht="15">
      <c r="A771" s="162"/>
      <c r="B771" s="6" t="s">
        <v>869</v>
      </c>
      <c r="C771" s="184"/>
      <c r="D771" s="6"/>
      <c r="E771" s="35" t="s">
        <v>47</v>
      </c>
      <c r="F771" s="35" t="s">
        <v>24</v>
      </c>
      <c r="G771" s="125">
        <v>12</v>
      </c>
      <c r="H771" s="125">
        <v>36</v>
      </c>
      <c r="I771" s="125">
        <v>25</v>
      </c>
      <c r="J771" s="35">
        <v>234</v>
      </c>
      <c r="K771" s="131">
        <v>231</v>
      </c>
      <c r="L771" s="58"/>
      <c r="M771" s="56"/>
    </row>
    <row r="772" spans="1:13" ht="15.75" customHeight="1">
      <c r="A772" s="163" t="s">
        <v>375</v>
      </c>
      <c r="B772" s="6" t="s">
        <v>870</v>
      </c>
      <c r="C772" s="37"/>
      <c r="D772" s="6">
        <v>315</v>
      </c>
      <c r="E772" s="35" t="s">
        <v>47</v>
      </c>
      <c r="F772" s="35" t="s">
        <v>24</v>
      </c>
      <c r="G772" s="125">
        <v>15</v>
      </c>
      <c r="H772" s="125">
        <v>2</v>
      </c>
      <c r="I772" s="125">
        <v>8</v>
      </c>
      <c r="J772" s="35">
        <v>242</v>
      </c>
      <c r="K772" s="131">
        <v>240</v>
      </c>
      <c r="L772" s="58">
        <f>100*(J772*(G772+H772+I772)+J773*(G773+H773+I773)+J774*(G774+H774+I774))/(D772*1000)</f>
        <v>6.453333333333333</v>
      </c>
      <c r="M772" s="56"/>
    </row>
    <row r="773" spans="1:13" ht="15.75" customHeight="1">
      <c r="A773" s="163"/>
      <c r="B773" s="6" t="s">
        <v>871</v>
      </c>
      <c r="C773" s="181" t="s">
        <v>872</v>
      </c>
      <c r="D773" s="31"/>
      <c r="E773" s="35" t="s">
        <v>22</v>
      </c>
      <c r="F773" s="35" t="s">
        <v>19</v>
      </c>
      <c r="G773" s="125">
        <v>8</v>
      </c>
      <c r="H773" s="125">
        <v>13</v>
      </c>
      <c r="I773" s="125">
        <v>10</v>
      </c>
      <c r="J773" s="35">
        <v>242</v>
      </c>
      <c r="K773" s="131">
        <v>240</v>
      </c>
      <c r="L773" s="58"/>
      <c r="M773" s="56"/>
    </row>
    <row r="774" spans="1:13" ht="15">
      <c r="A774" s="163"/>
      <c r="B774" s="6" t="s">
        <v>873</v>
      </c>
      <c r="C774" s="181"/>
      <c r="D774" s="31"/>
      <c r="E774" s="35" t="s">
        <v>24</v>
      </c>
      <c r="F774" s="35" t="s">
        <v>24</v>
      </c>
      <c r="G774" s="125">
        <v>7</v>
      </c>
      <c r="H774" s="125">
        <v>11</v>
      </c>
      <c r="I774" s="125">
        <v>10</v>
      </c>
      <c r="J774" s="35">
        <v>242</v>
      </c>
      <c r="K774" s="131">
        <v>240</v>
      </c>
      <c r="L774" s="58"/>
      <c r="M774" s="56"/>
    </row>
    <row r="775" spans="1:13" ht="15.75" customHeight="1">
      <c r="A775" s="163"/>
      <c r="B775" s="6" t="s">
        <v>874</v>
      </c>
      <c r="C775" s="194" t="s">
        <v>875</v>
      </c>
      <c r="D775" s="6">
        <v>400</v>
      </c>
      <c r="E775" s="35" t="s">
        <v>47</v>
      </c>
      <c r="F775" s="35" t="s">
        <v>24</v>
      </c>
      <c r="G775" s="125">
        <v>32</v>
      </c>
      <c r="H775" s="125">
        <v>35</v>
      </c>
      <c r="I775" s="125">
        <v>34</v>
      </c>
      <c r="J775" s="35">
        <v>244</v>
      </c>
      <c r="K775" s="131">
        <v>240</v>
      </c>
      <c r="L775" s="58">
        <f>100*(J775*(G775+H775+I775)+J776*(G776+H776+I776)+J777*(G777+H777+I777)+J778*(I778+H778+G778))/(D775*1000)</f>
        <v>8.723</v>
      </c>
      <c r="M775" s="56"/>
    </row>
    <row r="776" spans="1:13" ht="15">
      <c r="A776" s="163"/>
      <c r="B776" s="6" t="s">
        <v>876</v>
      </c>
      <c r="C776" s="194"/>
      <c r="D776" s="6"/>
      <c r="E776" s="35" t="s">
        <v>18</v>
      </c>
      <c r="F776" s="35" t="s">
        <v>22</v>
      </c>
      <c r="G776" s="125">
        <v>0</v>
      </c>
      <c r="H776" s="125">
        <v>1</v>
      </c>
      <c r="I776" s="125">
        <v>0</v>
      </c>
      <c r="J776" s="35">
        <v>244</v>
      </c>
      <c r="K776" s="131">
        <v>240</v>
      </c>
      <c r="L776" s="58"/>
      <c r="M776" s="56"/>
    </row>
    <row r="777" spans="1:13" ht="15">
      <c r="A777" s="163"/>
      <c r="B777" s="6" t="s">
        <v>877</v>
      </c>
      <c r="C777" s="194"/>
      <c r="D777" s="6"/>
      <c r="E777" s="35" t="s">
        <v>18</v>
      </c>
      <c r="F777" s="35" t="s">
        <v>22</v>
      </c>
      <c r="G777" s="125">
        <v>6</v>
      </c>
      <c r="H777" s="125">
        <v>11</v>
      </c>
      <c r="I777" s="125">
        <v>17</v>
      </c>
      <c r="J777" s="35">
        <v>244</v>
      </c>
      <c r="K777" s="131">
        <v>240</v>
      </c>
      <c r="L777" s="58"/>
      <c r="M777" s="56"/>
    </row>
    <row r="778" spans="1:13" ht="15">
      <c r="A778" s="163"/>
      <c r="B778" s="6" t="s">
        <v>878</v>
      </c>
      <c r="C778" s="194"/>
      <c r="D778" s="6"/>
      <c r="E778" s="35" t="s">
        <v>22</v>
      </c>
      <c r="F778" s="35" t="s">
        <v>22</v>
      </c>
      <c r="G778" s="125">
        <v>0</v>
      </c>
      <c r="H778" s="125">
        <v>2</v>
      </c>
      <c r="I778" s="125">
        <v>5</v>
      </c>
      <c r="J778" s="35">
        <v>244</v>
      </c>
      <c r="K778" s="131">
        <v>240</v>
      </c>
      <c r="L778" s="58"/>
      <c r="M778" s="56"/>
    </row>
    <row r="779" spans="1:13" ht="15">
      <c r="A779" s="163"/>
      <c r="B779" s="6" t="s">
        <v>879</v>
      </c>
      <c r="C779" s="16"/>
      <c r="D779" s="6">
        <v>400</v>
      </c>
      <c r="E779" s="35" t="s">
        <v>18</v>
      </c>
      <c r="F779" s="35" t="s">
        <v>22</v>
      </c>
      <c r="G779" s="125">
        <v>0</v>
      </c>
      <c r="H779" s="125">
        <v>25</v>
      </c>
      <c r="I779" s="125">
        <v>7</v>
      </c>
      <c r="J779" s="35">
        <v>246</v>
      </c>
      <c r="K779" s="131">
        <v>241</v>
      </c>
      <c r="L779" s="58">
        <f>100*(J779*(G779+H779+I779)+J780*(G780+H780+I780)+J781*(G781+H781+I781)+J782*(I782+H782+G782)+J783*(G783+H783+I783)+J784*(G784+H784+I784))/(D779*1000)</f>
        <v>11.8695</v>
      </c>
      <c r="M779" s="56"/>
    </row>
    <row r="780" spans="1:13" ht="15">
      <c r="A780" s="163"/>
      <c r="B780" s="6" t="s">
        <v>880</v>
      </c>
      <c r="C780" s="16"/>
      <c r="D780" s="6"/>
      <c r="E780" s="35" t="s">
        <v>24</v>
      </c>
      <c r="F780" s="35" t="s">
        <v>22</v>
      </c>
      <c r="G780" s="125">
        <v>21</v>
      </c>
      <c r="H780" s="125">
        <v>18</v>
      </c>
      <c r="I780" s="125">
        <v>19</v>
      </c>
      <c r="J780" s="35">
        <v>246</v>
      </c>
      <c r="K780" s="131">
        <v>241</v>
      </c>
      <c r="L780" s="58"/>
      <c r="M780" s="56"/>
    </row>
    <row r="781" spans="1:13" ht="15">
      <c r="A781" s="163"/>
      <c r="B781" s="6" t="s">
        <v>881</v>
      </c>
      <c r="C781" s="9"/>
      <c r="D781" s="6"/>
      <c r="E781" s="35" t="s">
        <v>21</v>
      </c>
      <c r="F781" s="35" t="s">
        <v>24</v>
      </c>
      <c r="G781" s="125">
        <v>10</v>
      </c>
      <c r="H781" s="125">
        <v>6</v>
      </c>
      <c r="I781" s="125">
        <v>6</v>
      </c>
      <c r="J781" s="35">
        <v>246</v>
      </c>
      <c r="K781" s="131">
        <v>241</v>
      </c>
      <c r="L781" s="58"/>
      <c r="M781" s="56"/>
    </row>
    <row r="782" spans="1:13" ht="15">
      <c r="A782" s="163"/>
      <c r="B782" s="6" t="s">
        <v>882</v>
      </c>
      <c r="C782" s="9"/>
      <c r="D782" s="6"/>
      <c r="E782" s="35" t="s">
        <v>26</v>
      </c>
      <c r="F782" s="35" t="s">
        <v>18</v>
      </c>
      <c r="G782" s="125">
        <v>18</v>
      </c>
      <c r="H782" s="125">
        <v>18</v>
      </c>
      <c r="I782" s="125">
        <v>10</v>
      </c>
      <c r="J782" s="35">
        <v>246</v>
      </c>
      <c r="K782" s="131">
        <v>241</v>
      </c>
      <c r="L782" s="58"/>
      <c r="M782" s="56"/>
    </row>
    <row r="783" spans="1:13" ht="15">
      <c r="A783" s="163"/>
      <c r="B783" s="6" t="s">
        <v>883</v>
      </c>
      <c r="C783" s="9"/>
      <c r="D783" s="6"/>
      <c r="E783" s="35" t="s">
        <v>22</v>
      </c>
      <c r="F783" s="35" t="s">
        <v>19</v>
      </c>
      <c r="G783" s="125">
        <v>0</v>
      </c>
      <c r="H783" s="125">
        <v>4</v>
      </c>
      <c r="I783" s="125">
        <v>1</v>
      </c>
      <c r="J783" s="35">
        <v>246</v>
      </c>
      <c r="K783" s="131">
        <v>241</v>
      </c>
      <c r="L783" s="58"/>
      <c r="M783" s="56"/>
    </row>
    <row r="784" spans="1:13" ht="15">
      <c r="A784" s="163"/>
      <c r="B784" s="6" t="s">
        <v>884</v>
      </c>
      <c r="C784" s="9"/>
      <c r="D784" s="6"/>
      <c r="E784" s="35" t="s">
        <v>26</v>
      </c>
      <c r="F784" s="35" t="s">
        <v>24</v>
      </c>
      <c r="G784" s="125">
        <v>6</v>
      </c>
      <c r="H784" s="125">
        <v>11</v>
      </c>
      <c r="I784" s="125">
        <v>13</v>
      </c>
      <c r="J784" s="35">
        <v>246</v>
      </c>
      <c r="K784" s="131">
        <v>241</v>
      </c>
      <c r="L784" s="58"/>
      <c r="M784" s="56"/>
    </row>
    <row r="785" spans="1:13" ht="15.75" customHeight="1">
      <c r="A785" s="163"/>
      <c r="B785" s="6" t="s">
        <v>885</v>
      </c>
      <c r="C785" s="9"/>
      <c r="D785" s="6">
        <v>320</v>
      </c>
      <c r="E785" s="35" t="s">
        <v>26</v>
      </c>
      <c r="F785" s="35" t="s">
        <v>24</v>
      </c>
      <c r="G785" s="125">
        <v>18</v>
      </c>
      <c r="H785" s="125">
        <v>22</v>
      </c>
      <c r="I785" s="125">
        <v>33</v>
      </c>
      <c r="J785" s="35">
        <v>244</v>
      </c>
      <c r="K785" s="131">
        <v>237</v>
      </c>
      <c r="L785" s="58">
        <f>100*(J785*(G785+H785+I785)+J786*(G786+H786+I786)+J787*(G787+H787+I787)+J788*(I788+H788+G788)+J789*(G789+H789+I789)+J790*(G790+H790+I790))/(D785*1000)</f>
        <v>21.655</v>
      </c>
      <c r="M785" s="56"/>
    </row>
    <row r="786" spans="1:13" ht="15" customHeight="1">
      <c r="A786" s="163"/>
      <c r="B786" s="7" t="s">
        <v>886</v>
      </c>
      <c r="C786" s="181" t="s">
        <v>887</v>
      </c>
      <c r="D786" s="6"/>
      <c r="E786" s="35" t="s">
        <v>26</v>
      </c>
      <c r="F786" s="35" t="s">
        <v>24</v>
      </c>
      <c r="G786" s="125">
        <v>30</v>
      </c>
      <c r="H786" s="125">
        <v>12</v>
      </c>
      <c r="I786" s="125">
        <v>36</v>
      </c>
      <c r="J786" s="35">
        <v>244</v>
      </c>
      <c r="K786" s="131">
        <v>237</v>
      </c>
      <c r="L786" s="58"/>
      <c r="M786" s="56"/>
    </row>
    <row r="787" spans="1:13" ht="15" customHeight="1">
      <c r="A787" s="163"/>
      <c r="B787" s="7" t="s">
        <v>888</v>
      </c>
      <c r="C787" s="181"/>
      <c r="D787" s="6"/>
      <c r="E787" s="35" t="s">
        <v>26</v>
      </c>
      <c r="F787" s="35" t="s">
        <v>24</v>
      </c>
      <c r="G787" s="125">
        <v>17</v>
      </c>
      <c r="H787" s="125">
        <v>21</v>
      </c>
      <c r="I787" s="125">
        <v>27</v>
      </c>
      <c r="J787" s="35">
        <v>244</v>
      </c>
      <c r="K787" s="131">
        <v>237</v>
      </c>
      <c r="L787" s="58"/>
      <c r="M787" s="56"/>
    </row>
    <row r="788" spans="1:13" ht="15" customHeight="1">
      <c r="A788" s="163"/>
      <c r="B788" s="7" t="s">
        <v>889</v>
      </c>
      <c r="C788" s="181"/>
      <c r="D788" s="6"/>
      <c r="E788" s="35" t="s">
        <v>79</v>
      </c>
      <c r="F788" s="35" t="s">
        <v>648</v>
      </c>
      <c r="G788" s="125">
        <v>0</v>
      </c>
      <c r="H788" s="125">
        <v>8</v>
      </c>
      <c r="I788" s="125">
        <v>7</v>
      </c>
      <c r="J788" s="35">
        <v>244</v>
      </c>
      <c r="K788" s="131">
        <v>237</v>
      </c>
      <c r="L788" s="58"/>
      <c r="M788" s="56"/>
    </row>
    <row r="789" spans="1:13" ht="15" customHeight="1">
      <c r="A789" s="163"/>
      <c r="B789" s="7" t="s">
        <v>145</v>
      </c>
      <c r="C789" s="181"/>
      <c r="D789" s="6"/>
      <c r="E789" s="35" t="s">
        <v>24</v>
      </c>
      <c r="F789" s="35" t="s">
        <v>22</v>
      </c>
      <c r="G789" s="125">
        <v>1</v>
      </c>
      <c r="H789" s="125">
        <v>1</v>
      </c>
      <c r="I789" s="125">
        <v>0</v>
      </c>
      <c r="J789" s="35">
        <v>244</v>
      </c>
      <c r="K789" s="131">
        <v>237</v>
      </c>
      <c r="L789" s="58"/>
      <c r="M789" s="56"/>
    </row>
    <row r="790" spans="1:13" ht="15" customHeight="1">
      <c r="A790" s="163"/>
      <c r="B790" s="7" t="s">
        <v>890</v>
      </c>
      <c r="C790" s="181"/>
      <c r="D790" s="6"/>
      <c r="E790" s="35" t="s">
        <v>26</v>
      </c>
      <c r="F790" s="35" t="s">
        <v>891</v>
      </c>
      <c r="G790" s="125">
        <v>27</v>
      </c>
      <c r="H790" s="125">
        <v>3</v>
      </c>
      <c r="I790" s="125">
        <v>21</v>
      </c>
      <c r="J790" s="35">
        <v>244</v>
      </c>
      <c r="K790" s="131">
        <v>237</v>
      </c>
      <c r="L790" s="58"/>
      <c r="M790" s="56"/>
    </row>
    <row r="791" spans="1:13" ht="26.25">
      <c r="A791" s="163"/>
      <c r="B791" s="9" t="s">
        <v>892</v>
      </c>
      <c r="C791" s="181"/>
      <c r="D791" s="6">
        <v>250</v>
      </c>
      <c r="E791" s="35" t="s">
        <v>22</v>
      </c>
      <c r="F791" s="35" t="s">
        <v>22</v>
      </c>
      <c r="G791" s="125">
        <v>1</v>
      </c>
      <c r="H791" s="125">
        <v>1</v>
      </c>
      <c r="I791" s="125">
        <v>3</v>
      </c>
      <c r="J791" s="35">
        <v>232</v>
      </c>
      <c r="K791" s="131">
        <v>228</v>
      </c>
      <c r="L791" s="58">
        <f>100*(J791*(G791+H791+I791)+J792*(G792+H792+I792)+J793*(G793+H793+I793))/(D791*1000)</f>
        <v>5.7536</v>
      </c>
      <c r="M791" s="56"/>
    </row>
    <row r="792" spans="1:13" ht="15">
      <c r="A792" s="163"/>
      <c r="B792" s="7" t="s">
        <v>893</v>
      </c>
      <c r="C792" s="181"/>
      <c r="D792" s="6"/>
      <c r="E792" s="35" t="s">
        <v>21</v>
      </c>
      <c r="F792" s="35" t="s">
        <v>18</v>
      </c>
      <c r="G792" s="125">
        <v>1</v>
      </c>
      <c r="H792" s="125">
        <v>1</v>
      </c>
      <c r="I792" s="125">
        <v>4</v>
      </c>
      <c r="J792" s="35">
        <v>232</v>
      </c>
      <c r="K792" s="131">
        <v>228</v>
      </c>
      <c r="L792" s="58"/>
      <c r="M792" s="56"/>
    </row>
    <row r="793" spans="1:13" ht="15">
      <c r="A793" s="163"/>
      <c r="B793" s="7" t="s">
        <v>894</v>
      </c>
      <c r="C793" s="181"/>
      <c r="D793" s="6"/>
      <c r="E793" s="35" t="s">
        <v>21</v>
      </c>
      <c r="F793" s="35" t="s">
        <v>895</v>
      </c>
      <c r="G793" s="125">
        <v>18</v>
      </c>
      <c r="H793" s="125">
        <v>19</v>
      </c>
      <c r="I793" s="125">
        <v>14</v>
      </c>
      <c r="J793" s="35">
        <v>232</v>
      </c>
      <c r="K793" s="131">
        <v>228</v>
      </c>
      <c r="L793" s="58"/>
      <c r="M793" s="56"/>
    </row>
    <row r="794" spans="1:13" ht="15.75" customHeight="1">
      <c r="A794" s="163"/>
      <c r="B794" s="6" t="s">
        <v>896</v>
      </c>
      <c r="C794" s="9"/>
      <c r="D794" s="6">
        <v>400</v>
      </c>
      <c r="E794" s="35" t="s">
        <v>18</v>
      </c>
      <c r="F794" s="35" t="s">
        <v>19</v>
      </c>
      <c r="G794" s="125">
        <v>35</v>
      </c>
      <c r="H794" s="125">
        <v>98</v>
      </c>
      <c r="I794" s="125">
        <v>25</v>
      </c>
      <c r="J794" s="35">
        <v>243</v>
      </c>
      <c r="K794" s="131">
        <v>237</v>
      </c>
      <c r="L794" s="58">
        <f>100*(J794*(G794+H794+I794)+J795*(G795+H795+I795)+J796*(G796+H796+I796))/(D794*1000)</f>
        <v>18.52875</v>
      </c>
      <c r="M794" s="56"/>
    </row>
    <row r="795" spans="1:13" ht="15" customHeight="1">
      <c r="A795" s="163"/>
      <c r="B795" s="6" t="s">
        <v>897</v>
      </c>
      <c r="C795" s="181" t="s">
        <v>898</v>
      </c>
      <c r="D795" s="6"/>
      <c r="E795" s="35" t="s">
        <v>82</v>
      </c>
      <c r="F795" s="35" t="s">
        <v>47</v>
      </c>
      <c r="G795" s="125">
        <v>8</v>
      </c>
      <c r="H795" s="125">
        <v>8</v>
      </c>
      <c r="I795" s="125">
        <v>11</v>
      </c>
      <c r="J795" s="35">
        <v>243</v>
      </c>
      <c r="K795" s="131">
        <v>237</v>
      </c>
      <c r="L795" s="58"/>
      <c r="M795" s="56"/>
    </row>
    <row r="796" spans="1:13" ht="15" customHeight="1">
      <c r="A796" s="163"/>
      <c r="B796" s="6" t="s">
        <v>899</v>
      </c>
      <c r="C796" s="181"/>
      <c r="D796" s="6"/>
      <c r="E796" s="35" t="s">
        <v>26</v>
      </c>
      <c r="F796" s="35" t="s">
        <v>24</v>
      </c>
      <c r="G796" s="125">
        <v>42</v>
      </c>
      <c r="H796" s="125">
        <v>38</v>
      </c>
      <c r="I796" s="125">
        <v>40</v>
      </c>
      <c r="J796" s="35">
        <v>243</v>
      </c>
      <c r="K796" s="131">
        <v>237</v>
      </c>
      <c r="L796" s="58"/>
      <c r="M796" s="56"/>
    </row>
    <row r="797" spans="1:13" ht="15.75" customHeight="1">
      <c r="A797" s="163"/>
      <c r="B797" s="6" t="s">
        <v>900</v>
      </c>
      <c r="C797" s="181"/>
      <c r="D797" s="6">
        <v>400</v>
      </c>
      <c r="E797" s="35" t="s">
        <v>82</v>
      </c>
      <c r="F797" s="35" t="s">
        <v>21</v>
      </c>
      <c r="G797" s="125">
        <v>15</v>
      </c>
      <c r="H797" s="125">
        <v>12</v>
      </c>
      <c r="I797" s="125">
        <v>3</v>
      </c>
      <c r="J797" s="35">
        <v>231</v>
      </c>
      <c r="K797" s="131">
        <v>229</v>
      </c>
      <c r="L797" s="58">
        <f>100*(J797*(G797+H797+I797)+J798*(G798+H798+I798)+J799*(G799+H799+I799)+J800*(I800+H800+G800)+J801*(G801+H801+I801))/(D797*1000)</f>
        <v>7.9695</v>
      </c>
      <c r="M797" s="56"/>
    </row>
    <row r="798" spans="1:13" ht="15">
      <c r="A798" s="163"/>
      <c r="B798" s="6" t="s">
        <v>901</v>
      </c>
      <c r="C798" s="181"/>
      <c r="D798" s="6"/>
      <c r="E798" s="35" t="s">
        <v>21</v>
      </c>
      <c r="F798" s="35" t="s">
        <v>22</v>
      </c>
      <c r="G798" s="125">
        <v>1</v>
      </c>
      <c r="H798" s="125">
        <v>3</v>
      </c>
      <c r="I798" s="125">
        <v>1</v>
      </c>
      <c r="J798" s="35">
        <v>231</v>
      </c>
      <c r="K798" s="131">
        <v>229</v>
      </c>
      <c r="L798" s="58"/>
      <c r="M798" s="56"/>
    </row>
    <row r="799" spans="1:13" ht="15">
      <c r="A799" s="163"/>
      <c r="B799" s="6" t="s">
        <v>902</v>
      </c>
      <c r="C799" s="181"/>
      <c r="D799" s="6"/>
      <c r="E799" s="35" t="s">
        <v>21</v>
      </c>
      <c r="F799" s="35" t="s">
        <v>22</v>
      </c>
      <c r="G799" s="125">
        <v>21</v>
      </c>
      <c r="H799" s="125">
        <v>14</v>
      </c>
      <c r="I799" s="125">
        <v>9</v>
      </c>
      <c r="J799" s="35">
        <v>231</v>
      </c>
      <c r="K799" s="131">
        <v>229</v>
      </c>
      <c r="L799" s="58"/>
      <c r="M799" s="56"/>
    </row>
    <row r="800" spans="1:13" ht="15">
      <c r="A800" s="163"/>
      <c r="B800" s="6" t="s">
        <v>903</v>
      </c>
      <c r="C800" s="181"/>
      <c r="D800" s="6"/>
      <c r="E800" s="35" t="s">
        <v>19</v>
      </c>
      <c r="F800" s="35" t="s">
        <v>79</v>
      </c>
      <c r="G800" s="125">
        <v>0</v>
      </c>
      <c r="H800" s="125">
        <v>0</v>
      </c>
      <c r="I800" s="125">
        <v>2</v>
      </c>
      <c r="J800" s="35">
        <v>231</v>
      </c>
      <c r="K800" s="131">
        <v>229</v>
      </c>
      <c r="L800" s="58"/>
      <c r="M800" s="56"/>
    </row>
    <row r="801" spans="1:13" ht="15">
      <c r="A801" s="163"/>
      <c r="B801" s="6" t="s">
        <v>904</v>
      </c>
      <c r="C801" s="181"/>
      <c r="D801" s="6"/>
      <c r="E801" s="35" t="s">
        <v>24</v>
      </c>
      <c r="F801" s="35" t="s">
        <v>22</v>
      </c>
      <c r="G801" s="125">
        <v>32</v>
      </c>
      <c r="H801" s="125">
        <v>4</v>
      </c>
      <c r="I801" s="125">
        <v>21</v>
      </c>
      <c r="J801" s="35">
        <v>231</v>
      </c>
      <c r="K801" s="131">
        <v>229</v>
      </c>
      <c r="L801" s="58"/>
      <c r="M801" s="56"/>
    </row>
    <row r="802" spans="1:13" ht="15.75" customHeight="1">
      <c r="A802" s="163" t="s">
        <v>42</v>
      </c>
      <c r="B802" s="6" t="s">
        <v>905</v>
      </c>
      <c r="C802" s="9"/>
      <c r="D802" s="6">
        <v>400</v>
      </c>
      <c r="E802" s="35" t="s">
        <v>24</v>
      </c>
      <c r="F802" s="35" t="s">
        <v>22</v>
      </c>
      <c r="G802" s="125">
        <v>25</v>
      </c>
      <c r="H802" s="125">
        <v>19</v>
      </c>
      <c r="I802" s="125">
        <v>31</v>
      </c>
      <c r="J802" s="35">
        <v>245</v>
      </c>
      <c r="K802" s="131">
        <v>241</v>
      </c>
      <c r="L802" s="58">
        <f>100*(J802*(G802+H802+I802)+J803*(G803+H803+I803)+J804*(G804+H804+I804)+J805*(I805+H805+G805)+J806*(G806+H806+I806)+J807*(G807+H807+I807)+J808*(G808+H808+I808)+J809*(I809+H809+G809)+J810*(G810+H810+I810))/(D802*1000)</f>
        <v>13.16875</v>
      </c>
      <c r="M802" s="56"/>
    </row>
    <row r="803" spans="1:13" ht="16.5" customHeight="1">
      <c r="A803" s="163"/>
      <c r="B803" s="6" t="s">
        <v>906</v>
      </c>
      <c r="C803" s="14" t="s">
        <v>907</v>
      </c>
      <c r="D803" s="6"/>
      <c r="E803" s="35" t="s">
        <v>24</v>
      </c>
      <c r="F803" s="35" t="s">
        <v>22</v>
      </c>
      <c r="G803" s="125">
        <v>10</v>
      </c>
      <c r="H803" s="125">
        <v>17</v>
      </c>
      <c r="I803" s="125">
        <v>12</v>
      </c>
      <c r="J803" s="35">
        <v>245</v>
      </c>
      <c r="K803" s="131">
        <v>241</v>
      </c>
      <c r="L803" s="58"/>
      <c r="M803" s="56"/>
    </row>
    <row r="804" spans="1:13" ht="15">
      <c r="A804" s="163"/>
      <c r="B804" s="6" t="s">
        <v>908</v>
      </c>
      <c r="C804" s="9"/>
      <c r="D804" s="6"/>
      <c r="E804" s="35" t="s">
        <v>21</v>
      </c>
      <c r="F804" s="35" t="s">
        <v>18</v>
      </c>
      <c r="G804" s="125">
        <v>26</v>
      </c>
      <c r="H804" s="125">
        <v>0</v>
      </c>
      <c r="I804" s="125">
        <v>12</v>
      </c>
      <c r="J804" s="35">
        <v>245</v>
      </c>
      <c r="K804" s="131">
        <v>241</v>
      </c>
      <c r="L804" s="58"/>
      <c r="M804" s="56"/>
    </row>
    <row r="805" spans="1:13" ht="15">
      <c r="A805" s="163"/>
      <c r="B805" s="6" t="s">
        <v>909</v>
      </c>
      <c r="C805" s="9"/>
      <c r="D805" s="6"/>
      <c r="E805" s="35" t="s">
        <v>21</v>
      </c>
      <c r="F805" s="35" t="s">
        <v>18</v>
      </c>
      <c r="G805" s="125">
        <v>1</v>
      </c>
      <c r="H805" s="125">
        <v>1</v>
      </c>
      <c r="I805" s="125">
        <v>0</v>
      </c>
      <c r="J805" s="35">
        <v>245</v>
      </c>
      <c r="K805" s="131">
        <v>241</v>
      </c>
      <c r="L805" s="58"/>
      <c r="M805" s="56"/>
    </row>
    <row r="806" spans="1:13" ht="15">
      <c r="A806" s="163"/>
      <c r="B806" s="6" t="s">
        <v>910</v>
      </c>
      <c r="C806" s="9"/>
      <c r="D806" s="6"/>
      <c r="E806" s="35" t="s">
        <v>327</v>
      </c>
      <c r="F806" s="35" t="s">
        <v>21</v>
      </c>
      <c r="G806" s="125">
        <v>1</v>
      </c>
      <c r="H806" s="125">
        <v>0</v>
      </c>
      <c r="I806" s="125">
        <v>3</v>
      </c>
      <c r="J806" s="35">
        <v>245</v>
      </c>
      <c r="K806" s="131">
        <v>241</v>
      </c>
      <c r="L806" s="58"/>
      <c r="M806" s="56"/>
    </row>
    <row r="807" spans="1:13" ht="15">
      <c r="A807" s="163"/>
      <c r="B807" s="6" t="s">
        <v>911</v>
      </c>
      <c r="C807" s="9"/>
      <c r="D807" s="6"/>
      <c r="E807" s="35" t="s">
        <v>80</v>
      </c>
      <c r="F807" s="35" t="s">
        <v>80</v>
      </c>
      <c r="G807" s="125"/>
      <c r="H807" s="125">
        <v>2</v>
      </c>
      <c r="I807" s="125"/>
      <c r="J807" s="35">
        <v>245</v>
      </c>
      <c r="K807" s="131">
        <v>241</v>
      </c>
      <c r="L807" s="58"/>
      <c r="M807" s="56"/>
    </row>
    <row r="808" spans="1:13" ht="15">
      <c r="A808" s="163"/>
      <c r="B808" s="6" t="s">
        <v>110</v>
      </c>
      <c r="C808" s="9"/>
      <c r="D808" s="6"/>
      <c r="E808" s="35" t="s">
        <v>21</v>
      </c>
      <c r="F808" s="35" t="s">
        <v>18</v>
      </c>
      <c r="G808" s="125">
        <v>1</v>
      </c>
      <c r="H808" s="125">
        <v>3</v>
      </c>
      <c r="I808" s="125">
        <v>1</v>
      </c>
      <c r="J808" s="35">
        <v>245</v>
      </c>
      <c r="K808" s="131">
        <v>241</v>
      </c>
      <c r="L808" s="58"/>
      <c r="M808" s="56"/>
    </row>
    <row r="809" spans="1:13" ht="15">
      <c r="A809" s="163"/>
      <c r="B809" s="6" t="s">
        <v>912</v>
      </c>
      <c r="C809" s="9"/>
      <c r="D809" s="6"/>
      <c r="E809" s="35" t="s">
        <v>24</v>
      </c>
      <c r="F809" s="35" t="s">
        <v>22</v>
      </c>
      <c r="G809" s="125">
        <v>5</v>
      </c>
      <c r="H809" s="125">
        <v>16</v>
      </c>
      <c r="I809" s="125">
        <v>13</v>
      </c>
      <c r="J809" s="35">
        <v>245</v>
      </c>
      <c r="K809" s="131">
        <v>241</v>
      </c>
      <c r="L809" s="58"/>
      <c r="M809" s="56"/>
    </row>
    <row r="810" spans="1:13" ht="15">
      <c r="A810" s="163"/>
      <c r="B810" s="6" t="s">
        <v>72</v>
      </c>
      <c r="C810" s="9"/>
      <c r="D810" s="6"/>
      <c r="E810" s="35" t="s">
        <v>47</v>
      </c>
      <c r="F810" s="35" t="s">
        <v>47</v>
      </c>
      <c r="G810" s="125"/>
      <c r="H810" s="125">
        <v>16</v>
      </c>
      <c r="I810" s="125"/>
      <c r="J810" s="35">
        <v>245</v>
      </c>
      <c r="K810" s="131">
        <v>241</v>
      </c>
      <c r="L810" s="58"/>
      <c r="M810" s="56"/>
    </row>
    <row r="811" spans="1:13" ht="15">
      <c r="A811" s="163"/>
      <c r="B811" s="6" t="s">
        <v>913</v>
      </c>
      <c r="C811" s="9"/>
      <c r="D811" s="6">
        <v>630</v>
      </c>
      <c r="E811" s="35" t="s">
        <v>21</v>
      </c>
      <c r="F811" s="35" t="s">
        <v>18</v>
      </c>
      <c r="G811" s="125">
        <v>19</v>
      </c>
      <c r="H811" s="125">
        <v>17</v>
      </c>
      <c r="I811" s="125">
        <v>13</v>
      </c>
      <c r="J811" s="35">
        <v>232</v>
      </c>
      <c r="K811" s="131">
        <v>230</v>
      </c>
      <c r="L811" s="58">
        <f>100*(J811*(G811+H811+I811)+J812*(G812+H812+I812)+J813*(G813+H813+I813)+J814*(I814+H814+G814)+J815*(G815+H815+I815)+J816*(G816+H816+I816))/(D811*1000)</f>
        <v>11.010793650793651</v>
      </c>
      <c r="M811" s="56"/>
    </row>
    <row r="812" spans="1:13" ht="15">
      <c r="A812" s="163"/>
      <c r="B812" s="6" t="s">
        <v>914</v>
      </c>
      <c r="C812" s="9"/>
      <c r="D812" s="6"/>
      <c r="E812" s="35" t="s">
        <v>22</v>
      </c>
      <c r="F812" s="35" t="s">
        <v>22</v>
      </c>
      <c r="G812" s="125">
        <v>2</v>
      </c>
      <c r="H812" s="125">
        <v>7</v>
      </c>
      <c r="I812" s="125">
        <v>8</v>
      </c>
      <c r="J812" s="35">
        <v>232</v>
      </c>
      <c r="K812" s="131">
        <v>230</v>
      </c>
      <c r="L812" s="58"/>
      <c r="M812" s="56"/>
    </row>
    <row r="813" spans="1:13" ht="15">
      <c r="A813" s="163"/>
      <c r="B813" s="6" t="s">
        <v>915</v>
      </c>
      <c r="C813" s="9"/>
      <c r="D813" s="6"/>
      <c r="E813" s="35" t="s">
        <v>47</v>
      </c>
      <c r="F813" s="35" t="s">
        <v>24</v>
      </c>
      <c r="G813" s="125">
        <v>20</v>
      </c>
      <c r="H813" s="125">
        <v>10</v>
      </c>
      <c r="I813" s="125">
        <v>17</v>
      </c>
      <c r="J813" s="35">
        <v>232</v>
      </c>
      <c r="K813" s="131">
        <v>230</v>
      </c>
      <c r="L813" s="58"/>
      <c r="M813" s="56"/>
    </row>
    <row r="814" spans="1:13" ht="15">
      <c r="A814" s="163"/>
      <c r="B814" s="6" t="s">
        <v>916</v>
      </c>
      <c r="C814" s="9"/>
      <c r="D814" s="6"/>
      <c r="E814" s="35" t="s">
        <v>18</v>
      </c>
      <c r="F814" s="35" t="s">
        <v>19</v>
      </c>
      <c r="G814" s="125">
        <v>28</v>
      </c>
      <c r="H814" s="125">
        <v>16</v>
      </c>
      <c r="I814" s="125">
        <v>20</v>
      </c>
      <c r="J814" s="35">
        <v>232</v>
      </c>
      <c r="K814" s="131">
        <v>230</v>
      </c>
      <c r="L814" s="58"/>
      <c r="M814" s="56"/>
    </row>
    <row r="815" spans="1:13" ht="15">
      <c r="A815" s="163"/>
      <c r="B815" s="6" t="s">
        <v>917</v>
      </c>
      <c r="C815" s="9"/>
      <c r="D815" s="6"/>
      <c r="E815" s="35" t="s">
        <v>24</v>
      </c>
      <c r="F815" s="35" t="s">
        <v>24</v>
      </c>
      <c r="G815" s="125">
        <v>25</v>
      </c>
      <c r="H815" s="125">
        <v>22</v>
      </c>
      <c r="I815" s="125">
        <v>13</v>
      </c>
      <c r="J815" s="35">
        <v>232</v>
      </c>
      <c r="K815" s="131">
        <v>230</v>
      </c>
      <c r="L815" s="58"/>
      <c r="M815" s="56"/>
    </row>
    <row r="816" spans="1:13" ht="15">
      <c r="A816" s="163"/>
      <c r="B816" s="6" t="s">
        <v>918</v>
      </c>
      <c r="C816" s="9"/>
      <c r="D816" s="6"/>
      <c r="E816" s="35" t="s">
        <v>21</v>
      </c>
      <c r="F816" s="35" t="s">
        <v>21</v>
      </c>
      <c r="G816" s="125">
        <v>19</v>
      </c>
      <c r="H816" s="125">
        <v>16</v>
      </c>
      <c r="I816" s="125">
        <v>27</v>
      </c>
      <c r="J816" s="35">
        <v>232</v>
      </c>
      <c r="K816" s="131">
        <v>230</v>
      </c>
      <c r="L816" s="58"/>
      <c r="M816" s="56"/>
    </row>
    <row r="817" spans="1:13" ht="15.75" customHeight="1">
      <c r="A817" s="162" t="s">
        <v>252</v>
      </c>
      <c r="B817" s="6" t="s">
        <v>919</v>
      </c>
      <c r="C817" s="9"/>
      <c r="D817" s="6">
        <v>400</v>
      </c>
      <c r="E817" s="35" t="s">
        <v>24</v>
      </c>
      <c r="F817" s="35" t="s">
        <v>22</v>
      </c>
      <c r="G817" s="125">
        <v>16</v>
      </c>
      <c r="H817" s="125">
        <v>10</v>
      </c>
      <c r="I817" s="125">
        <v>12</v>
      </c>
      <c r="J817" s="35">
        <v>232</v>
      </c>
      <c r="K817" s="131">
        <v>231</v>
      </c>
      <c r="L817" s="58">
        <f>100*(J817*(G817+H817+I817)+J818*(G818+H818+I818)+J819*(G819+H819+I819)+J820*(I820+H820+G820)+J821*(G821+H821+I821)+J822*(G822+H822+I822)+J823*(G823+H823+I823)+J824*(I824+H824+G824)+J825*(G825+H825+I825))/(D817*1000)</f>
        <v>16.762</v>
      </c>
      <c r="M817" s="56"/>
    </row>
    <row r="818" spans="1:13" ht="15" customHeight="1">
      <c r="A818" s="162"/>
      <c r="B818" s="6" t="s">
        <v>920</v>
      </c>
      <c r="C818" s="204" t="s">
        <v>921</v>
      </c>
      <c r="D818" s="38"/>
      <c r="E818" s="35" t="s">
        <v>82</v>
      </c>
      <c r="F818" s="35" t="s">
        <v>24</v>
      </c>
      <c r="G818" s="125">
        <v>10</v>
      </c>
      <c r="H818" s="125">
        <v>11</v>
      </c>
      <c r="I818" s="125">
        <v>7</v>
      </c>
      <c r="J818" s="35">
        <v>232</v>
      </c>
      <c r="K818" s="131">
        <v>231</v>
      </c>
      <c r="L818" s="58"/>
      <c r="M818" s="56"/>
    </row>
    <row r="819" spans="1:13" ht="15" customHeight="1">
      <c r="A819" s="162"/>
      <c r="B819" s="6" t="s">
        <v>374</v>
      </c>
      <c r="C819" s="204"/>
      <c r="D819" s="38"/>
      <c r="E819" s="35" t="s">
        <v>21</v>
      </c>
      <c r="F819" s="35" t="s">
        <v>18</v>
      </c>
      <c r="G819" s="125">
        <v>12</v>
      </c>
      <c r="H819" s="125">
        <v>11</v>
      </c>
      <c r="I819" s="125">
        <v>12</v>
      </c>
      <c r="J819" s="35">
        <v>232</v>
      </c>
      <c r="K819" s="131">
        <v>231</v>
      </c>
      <c r="L819" s="58"/>
      <c r="M819" s="56"/>
    </row>
    <row r="820" spans="1:13" ht="15">
      <c r="A820" s="162"/>
      <c r="B820" s="6" t="s">
        <v>922</v>
      </c>
      <c r="C820" s="204"/>
      <c r="D820" s="38"/>
      <c r="E820" s="35" t="s">
        <v>30</v>
      </c>
      <c r="F820" s="35" t="s">
        <v>24</v>
      </c>
      <c r="G820" s="125">
        <v>2</v>
      </c>
      <c r="H820" s="125">
        <v>1</v>
      </c>
      <c r="I820" s="125">
        <v>9</v>
      </c>
      <c r="J820" s="35">
        <v>232</v>
      </c>
      <c r="K820" s="131">
        <v>231</v>
      </c>
      <c r="L820" s="58"/>
      <c r="M820" s="56"/>
    </row>
    <row r="821" spans="1:13" ht="15" customHeight="1">
      <c r="A821" s="162"/>
      <c r="B821" s="6" t="s">
        <v>923</v>
      </c>
      <c r="C821" s="39"/>
      <c r="D821" s="38"/>
      <c r="E821" s="35" t="s">
        <v>24</v>
      </c>
      <c r="F821" s="35" t="s">
        <v>22</v>
      </c>
      <c r="G821" s="125">
        <v>1</v>
      </c>
      <c r="H821" s="125">
        <v>7</v>
      </c>
      <c r="I821" s="125">
        <v>1</v>
      </c>
      <c r="J821" s="35">
        <v>232</v>
      </c>
      <c r="K821" s="131">
        <v>231</v>
      </c>
      <c r="L821" s="58"/>
      <c r="M821" s="56"/>
    </row>
    <row r="822" spans="1:13" ht="15" customHeight="1">
      <c r="A822" s="162"/>
      <c r="B822" s="6" t="s">
        <v>924</v>
      </c>
      <c r="C822" s="39"/>
      <c r="D822" s="38"/>
      <c r="E822" s="35" t="s">
        <v>24</v>
      </c>
      <c r="F822" s="35" t="s">
        <v>22</v>
      </c>
      <c r="G822" s="125">
        <v>35</v>
      </c>
      <c r="H822" s="125">
        <v>11</v>
      </c>
      <c r="I822" s="125">
        <v>22</v>
      </c>
      <c r="J822" s="35">
        <v>232</v>
      </c>
      <c r="K822" s="131">
        <v>231</v>
      </c>
      <c r="L822" s="58"/>
      <c r="M822" s="56"/>
    </row>
    <row r="823" spans="1:13" ht="15" customHeight="1">
      <c r="A823" s="162"/>
      <c r="B823" s="20" t="s">
        <v>925</v>
      </c>
      <c r="C823" s="39"/>
      <c r="D823" s="38"/>
      <c r="E823" s="35" t="s">
        <v>24</v>
      </c>
      <c r="F823" s="35" t="s">
        <v>22</v>
      </c>
      <c r="G823" s="125">
        <v>5</v>
      </c>
      <c r="H823" s="125">
        <v>26</v>
      </c>
      <c r="I823" s="125">
        <v>28</v>
      </c>
      <c r="J823" s="35">
        <v>232</v>
      </c>
      <c r="K823" s="131">
        <v>231</v>
      </c>
      <c r="L823" s="58"/>
      <c r="M823" s="56"/>
    </row>
    <row r="824" spans="1:13" ht="15" customHeight="1">
      <c r="A824" s="162"/>
      <c r="B824" s="20" t="s">
        <v>52</v>
      </c>
      <c r="C824" s="39"/>
      <c r="D824" s="38"/>
      <c r="E824" s="35" t="s">
        <v>165</v>
      </c>
      <c r="F824" s="35" t="s">
        <v>165</v>
      </c>
      <c r="G824" s="125"/>
      <c r="H824" s="125">
        <v>2</v>
      </c>
      <c r="I824" s="125"/>
      <c r="J824" s="35">
        <v>232</v>
      </c>
      <c r="K824" s="131">
        <v>231</v>
      </c>
      <c r="L824" s="58"/>
      <c r="M824" s="56"/>
    </row>
    <row r="825" spans="1:13" ht="15" customHeight="1">
      <c r="A825" s="162"/>
      <c r="B825" s="20" t="s">
        <v>926</v>
      </c>
      <c r="C825" s="39"/>
      <c r="D825" s="38"/>
      <c r="E825" s="35" t="s">
        <v>24</v>
      </c>
      <c r="F825" s="35" t="s">
        <v>22</v>
      </c>
      <c r="G825" s="125">
        <v>7</v>
      </c>
      <c r="H825" s="125">
        <v>19</v>
      </c>
      <c r="I825" s="125">
        <v>12</v>
      </c>
      <c r="J825" s="35">
        <v>232</v>
      </c>
      <c r="K825" s="131">
        <v>231</v>
      </c>
      <c r="L825" s="58"/>
      <c r="M825" s="56"/>
    </row>
    <row r="826" spans="1:13" ht="15.75" customHeight="1">
      <c r="A826" s="162"/>
      <c r="B826" s="20" t="s">
        <v>927</v>
      </c>
      <c r="C826" s="39"/>
      <c r="D826" s="6">
        <v>400</v>
      </c>
      <c r="E826" s="35" t="s">
        <v>18</v>
      </c>
      <c r="F826" s="35" t="s">
        <v>19</v>
      </c>
      <c r="G826" s="125">
        <v>9</v>
      </c>
      <c r="H826" s="125">
        <v>0</v>
      </c>
      <c r="I826" s="125">
        <v>2</v>
      </c>
      <c r="J826" s="35">
        <v>235</v>
      </c>
      <c r="K826" s="131">
        <v>229</v>
      </c>
      <c r="L826" s="58">
        <f>100*(J826*(G826+H826+I826)+J827*(G827+H827+I827)+J828*(G828+H828+I828)+J829*(I829+H829+G829)+J830*(G830+H830+I830)+J831*(G831+H831+I831)+J832*(G832+H832+I832)+J833*(I833+H833+G833)+J834*(G834+H834+I834)+J835*(G835+H835+I835))/(D826*1000)</f>
        <v>37.4825</v>
      </c>
      <c r="M826" s="56"/>
    </row>
    <row r="827" spans="1:13" ht="15" customHeight="1">
      <c r="A827" s="162"/>
      <c r="B827" s="20" t="s">
        <v>928</v>
      </c>
      <c r="C827" s="39"/>
      <c r="D827" s="38"/>
      <c r="E827" s="35" t="s">
        <v>47</v>
      </c>
      <c r="F827" s="35" t="s">
        <v>18</v>
      </c>
      <c r="G827" s="125">
        <v>51</v>
      </c>
      <c r="H827" s="125">
        <v>32</v>
      </c>
      <c r="I827" s="125">
        <v>44</v>
      </c>
      <c r="J827" s="35">
        <v>235</v>
      </c>
      <c r="K827" s="131">
        <v>229</v>
      </c>
      <c r="L827" s="58"/>
      <c r="M827" s="56"/>
    </row>
    <row r="828" spans="1:13" ht="15" customHeight="1">
      <c r="A828" s="162"/>
      <c r="B828" s="32" t="s">
        <v>929</v>
      </c>
      <c r="C828" s="39"/>
      <c r="D828" s="6"/>
      <c r="E828" s="35" t="s">
        <v>47</v>
      </c>
      <c r="F828" s="35" t="s">
        <v>24</v>
      </c>
      <c r="G828" s="125">
        <v>56</v>
      </c>
      <c r="H828" s="125">
        <v>34</v>
      </c>
      <c r="I828" s="125">
        <v>63</v>
      </c>
      <c r="J828" s="35">
        <v>235</v>
      </c>
      <c r="K828" s="131">
        <v>229</v>
      </c>
      <c r="L828" s="58"/>
      <c r="M828" s="56"/>
    </row>
    <row r="829" spans="1:13" ht="15" customHeight="1">
      <c r="A829" s="162"/>
      <c r="B829" s="32" t="s">
        <v>930</v>
      </c>
      <c r="C829" s="39"/>
      <c r="D829" s="6"/>
      <c r="E829" s="35" t="s">
        <v>18</v>
      </c>
      <c r="F829" s="35" t="s">
        <v>19</v>
      </c>
      <c r="G829" s="125">
        <v>1</v>
      </c>
      <c r="H829" s="125">
        <v>0</v>
      </c>
      <c r="I829" s="125">
        <v>0</v>
      </c>
      <c r="J829" s="35">
        <v>235</v>
      </c>
      <c r="K829" s="131">
        <v>229</v>
      </c>
      <c r="L829" s="58"/>
      <c r="M829" s="56"/>
    </row>
    <row r="830" spans="1:13" ht="15">
      <c r="A830" s="162"/>
      <c r="B830" s="20" t="s">
        <v>931</v>
      </c>
      <c r="C830" s="39"/>
      <c r="D830" s="38"/>
      <c r="E830" s="35" t="s">
        <v>18</v>
      </c>
      <c r="F830" s="35" t="s">
        <v>19</v>
      </c>
      <c r="G830" s="125">
        <v>5</v>
      </c>
      <c r="H830" s="125">
        <v>17</v>
      </c>
      <c r="I830" s="125">
        <v>18</v>
      </c>
      <c r="J830" s="35">
        <v>235</v>
      </c>
      <c r="K830" s="131">
        <v>229</v>
      </c>
      <c r="L830" s="58"/>
      <c r="M830" s="56"/>
    </row>
    <row r="831" spans="1:13" ht="15">
      <c r="A831" s="162"/>
      <c r="B831" s="20" t="s">
        <v>932</v>
      </c>
      <c r="C831" s="39"/>
      <c r="D831" s="38"/>
      <c r="E831" s="35" t="s">
        <v>26</v>
      </c>
      <c r="F831" s="35" t="s">
        <v>24</v>
      </c>
      <c r="G831" s="125">
        <v>53</v>
      </c>
      <c r="H831" s="125">
        <v>47</v>
      </c>
      <c r="I831" s="125">
        <v>26</v>
      </c>
      <c r="J831" s="35">
        <v>235</v>
      </c>
      <c r="K831" s="131">
        <v>229</v>
      </c>
      <c r="L831" s="58"/>
      <c r="M831" s="56"/>
    </row>
    <row r="832" spans="1:13" ht="15">
      <c r="A832" s="162"/>
      <c r="B832" s="32" t="s">
        <v>933</v>
      </c>
      <c r="C832" s="40"/>
      <c r="D832" s="40"/>
      <c r="E832" s="35" t="s">
        <v>18</v>
      </c>
      <c r="F832" s="35" t="s">
        <v>19</v>
      </c>
      <c r="G832" s="125">
        <v>13</v>
      </c>
      <c r="H832" s="125">
        <v>4</v>
      </c>
      <c r="I832" s="125">
        <v>5</v>
      </c>
      <c r="J832" s="35">
        <v>235</v>
      </c>
      <c r="K832" s="131">
        <v>229</v>
      </c>
      <c r="L832" s="58"/>
      <c r="M832" s="56"/>
    </row>
    <row r="833" spans="1:13" ht="15" customHeight="1">
      <c r="A833" s="162"/>
      <c r="B833" s="20" t="s">
        <v>934</v>
      </c>
      <c r="C833" s="39"/>
      <c r="D833" s="38"/>
      <c r="E833" s="35" t="s">
        <v>18</v>
      </c>
      <c r="F833" s="35" t="s">
        <v>19</v>
      </c>
      <c r="G833" s="125">
        <v>9</v>
      </c>
      <c r="H833" s="125">
        <v>12</v>
      </c>
      <c r="I833" s="125">
        <v>8</v>
      </c>
      <c r="J833" s="35">
        <v>235</v>
      </c>
      <c r="K833" s="131">
        <v>229</v>
      </c>
      <c r="L833" s="58"/>
      <c r="M833" s="56"/>
    </row>
    <row r="834" spans="1:13" ht="15" customHeight="1">
      <c r="A834" s="162"/>
      <c r="B834" s="20" t="s">
        <v>935</v>
      </c>
      <c r="C834" s="39"/>
      <c r="D834" s="38"/>
      <c r="E834" s="35" t="s">
        <v>26</v>
      </c>
      <c r="F834" s="35" t="s">
        <v>21</v>
      </c>
      <c r="G834" s="125">
        <v>21</v>
      </c>
      <c r="H834" s="125">
        <v>11</v>
      </c>
      <c r="I834" s="125">
        <v>38</v>
      </c>
      <c r="J834" s="35">
        <v>235</v>
      </c>
      <c r="K834" s="131">
        <v>229</v>
      </c>
      <c r="L834" s="58"/>
      <c r="M834" s="56"/>
    </row>
    <row r="835" spans="1:13" ht="15">
      <c r="A835" s="162"/>
      <c r="B835" s="20" t="s">
        <v>936</v>
      </c>
      <c r="C835" s="39"/>
      <c r="D835" s="38"/>
      <c r="E835" s="35" t="s">
        <v>21</v>
      </c>
      <c r="F835" s="35" t="s">
        <v>18</v>
      </c>
      <c r="G835" s="125">
        <v>22</v>
      </c>
      <c r="H835" s="125">
        <v>20</v>
      </c>
      <c r="I835" s="125">
        <v>17</v>
      </c>
      <c r="J835" s="35">
        <v>235</v>
      </c>
      <c r="K835" s="131">
        <v>229</v>
      </c>
      <c r="L835" s="58"/>
      <c r="M835" s="56"/>
    </row>
    <row r="836" spans="1:13" ht="26.25" customHeight="1">
      <c r="A836" s="162"/>
      <c r="B836" s="9" t="s">
        <v>937</v>
      </c>
      <c r="C836" s="181" t="s">
        <v>938</v>
      </c>
      <c r="D836" s="6">
        <v>400</v>
      </c>
      <c r="E836" s="35" t="s">
        <v>19</v>
      </c>
      <c r="F836" s="35" t="s">
        <v>79</v>
      </c>
      <c r="G836" s="125">
        <v>3</v>
      </c>
      <c r="H836" s="125">
        <v>0</v>
      </c>
      <c r="I836" s="125">
        <v>3</v>
      </c>
      <c r="J836" s="35">
        <v>242</v>
      </c>
      <c r="K836" s="131">
        <v>238</v>
      </c>
      <c r="L836" s="58">
        <f>100*(J836*(G836+H836+I836)+J837*(G837+H837+I837))/(D836*1000)</f>
        <v>2.783</v>
      </c>
      <c r="M836" s="56"/>
    </row>
    <row r="837" spans="1:13" ht="15.75" customHeight="1">
      <c r="A837" s="162"/>
      <c r="B837" s="6" t="s">
        <v>939</v>
      </c>
      <c r="C837" s="181"/>
      <c r="D837" s="6"/>
      <c r="E837" s="35" t="s">
        <v>18</v>
      </c>
      <c r="F837" s="35" t="s">
        <v>19</v>
      </c>
      <c r="G837" s="125">
        <v>10</v>
      </c>
      <c r="H837" s="125">
        <v>16</v>
      </c>
      <c r="I837" s="125">
        <v>14</v>
      </c>
      <c r="J837" s="35">
        <v>242</v>
      </c>
      <c r="K837" s="131">
        <v>238</v>
      </c>
      <c r="L837" s="58"/>
      <c r="M837" s="56"/>
    </row>
    <row r="838" spans="1:13" ht="15" customHeight="1">
      <c r="A838" s="162"/>
      <c r="B838" s="6" t="s">
        <v>940</v>
      </c>
      <c r="C838" s="181"/>
      <c r="D838" s="6">
        <v>400</v>
      </c>
      <c r="E838" s="35" t="s">
        <v>24</v>
      </c>
      <c r="F838" s="35" t="s">
        <v>22</v>
      </c>
      <c r="G838" s="125">
        <v>25</v>
      </c>
      <c r="H838" s="125">
        <v>8</v>
      </c>
      <c r="I838" s="125">
        <v>6</v>
      </c>
      <c r="J838" s="35">
        <v>231</v>
      </c>
      <c r="K838" s="131">
        <v>226</v>
      </c>
      <c r="L838" s="58">
        <f>100*(J838*(G838+H838+I838)+J839*(G839+H839+I839)+J840*(G840+H840+I840))/(D838*1000)</f>
        <v>12.705</v>
      </c>
      <c r="M838" s="56"/>
    </row>
    <row r="839" spans="1:13" ht="15">
      <c r="A839" s="162"/>
      <c r="B839" s="6" t="s">
        <v>941</v>
      </c>
      <c r="C839" s="181"/>
      <c r="D839" s="6"/>
      <c r="E839" s="35" t="s">
        <v>26</v>
      </c>
      <c r="F839" s="35" t="s">
        <v>24</v>
      </c>
      <c r="G839" s="125">
        <v>34</v>
      </c>
      <c r="H839" s="125">
        <v>12</v>
      </c>
      <c r="I839" s="125">
        <v>15</v>
      </c>
      <c r="J839" s="35">
        <v>231</v>
      </c>
      <c r="K839" s="131">
        <v>226</v>
      </c>
      <c r="L839" s="58"/>
      <c r="M839" s="56"/>
    </row>
    <row r="840" spans="1:13" ht="15">
      <c r="A840" s="162"/>
      <c r="B840" s="6" t="s">
        <v>942</v>
      </c>
      <c r="C840" s="181"/>
      <c r="D840" s="6"/>
      <c r="E840" s="35" t="s">
        <v>26</v>
      </c>
      <c r="F840" s="35" t="s">
        <v>24</v>
      </c>
      <c r="G840" s="125">
        <v>33</v>
      </c>
      <c r="H840" s="125">
        <v>45</v>
      </c>
      <c r="I840" s="125">
        <v>42</v>
      </c>
      <c r="J840" s="35">
        <v>231</v>
      </c>
      <c r="K840" s="131">
        <v>226</v>
      </c>
      <c r="L840" s="58"/>
      <c r="M840" s="56"/>
    </row>
    <row r="841" spans="1:13" ht="15.75" customHeight="1">
      <c r="A841" s="171" t="s">
        <v>281</v>
      </c>
      <c r="B841" s="6" t="s">
        <v>943</v>
      </c>
      <c r="C841" s="181" t="s">
        <v>944</v>
      </c>
      <c r="D841" s="6">
        <v>400</v>
      </c>
      <c r="E841" s="35" t="s">
        <v>47</v>
      </c>
      <c r="F841" s="35" t="s">
        <v>24</v>
      </c>
      <c r="G841" s="125">
        <v>0</v>
      </c>
      <c r="H841" s="125">
        <v>44</v>
      </c>
      <c r="I841" s="125">
        <v>0</v>
      </c>
      <c r="J841" s="35">
        <v>244</v>
      </c>
      <c r="K841" s="131">
        <v>227</v>
      </c>
      <c r="L841" s="58">
        <f>100*(J841*(G841+H841+I841)+J842*(G842+H842+I842))/(D841*1000)</f>
        <v>17.934</v>
      </c>
      <c r="M841" s="56"/>
    </row>
    <row r="842" spans="1:13" ht="15" customHeight="1">
      <c r="A842" s="171"/>
      <c r="B842" s="6" t="s">
        <v>945</v>
      </c>
      <c r="C842" s="181"/>
      <c r="D842" s="6"/>
      <c r="E842" s="35" t="s">
        <v>30</v>
      </c>
      <c r="F842" s="35" t="s">
        <v>21</v>
      </c>
      <c r="G842" s="125">
        <v>80</v>
      </c>
      <c r="H842" s="125">
        <v>91</v>
      </c>
      <c r="I842" s="125">
        <v>79</v>
      </c>
      <c r="J842" s="35">
        <v>244</v>
      </c>
      <c r="K842" s="131">
        <v>227</v>
      </c>
      <c r="L842" s="58"/>
      <c r="M842" s="56"/>
    </row>
    <row r="843" spans="1:13" ht="15" customHeight="1">
      <c r="A843" s="171"/>
      <c r="B843" s="6" t="s">
        <v>946</v>
      </c>
      <c r="C843" s="181"/>
      <c r="D843" s="6">
        <v>400</v>
      </c>
      <c r="E843" s="35" t="s">
        <v>47</v>
      </c>
      <c r="F843" s="35" t="s">
        <v>24</v>
      </c>
      <c r="G843" s="125">
        <v>28</v>
      </c>
      <c r="H843" s="125">
        <v>33</v>
      </c>
      <c r="I843" s="125">
        <v>70</v>
      </c>
      <c r="J843" s="35">
        <v>241</v>
      </c>
      <c r="K843" s="131">
        <v>233</v>
      </c>
      <c r="L843" s="58">
        <f>100*(J843*(G843+H843+I843)+J844*(G844+H844+I844)+J845*(G845+H845+I845))/(D843*1000)</f>
        <v>18.557</v>
      </c>
      <c r="M843" s="56"/>
    </row>
    <row r="844" spans="1:13" ht="15" customHeight="1">
      <c r="A844" s="171"/>
      <c r="B844" s="6" t="s">
        <v>285</v>
      </c>
      <c r="C844" s="181"/>
      <c r="D844" s="6"/>
      <c r="E844" s="35" t="s">
        <v>47</v>
      </c>
      <c r="F844" s="35" t="s">
        <v>24</v>
      </c>
      <c r="G844" s="125">
        <v>49</v>
      </c>
      <c r="H844" s="125">
        <v>16</v>
      </c>
      <c r="I844" s="125">
        <v>34</v>
      </c>
      <c r="J844" s="35">
        <v>241</v>
      </c>
      <c r="K844" s="131">
        <v>233</v>
      </c>
      <c r="L844" s="58"/>
      <c r="M844" s="56"/>
    </row>
    <row r="845" spans="1:13" ht="15" customHeight="1">
      <c r="A845" s="171"/>
      <c r="B845" s="6" t="s">
        <v>292</v>
      </c>
      <c r="C845" s="181"/>
      <c r="D845" s="6"/>
      <c r="E845" s="35" t="s">
        <v>47</v>
      </c>
      <c r="F845" s="35" t="s">
        <v>24</v>
      </c>
      <c r="G845" s="125">
        <v>23</v>
      </c>
      <c r="H845" s="125">
        <v>28</v>
      </c>
      <c r="I845" s="125">
        <v>27</v>
      </c>
      <c r="J845" s="35">
        <v>241</v>
      </c>
      <c r="K845" s="131">
        <v>233</v>
      </c>
      <c r="L845" s="58"/>
      <c r="M845" s="56"/>
    </row>
    <row r="846" spans="1:13" ht="15.75" customHeight="1">
      <c r="A846" s="162" t="s">
        <v>252</v>
      </c>
      <c r="B846" s="6" t="s">
        <v>947</v>
      </c>
      <c r="C846" s="9"/>
      <c r="D846" s="6">
        <v>400</v>
      </c>
      <c r="E846" s="35" t="s">
        <v>18</v>
      </c>
      <c r="F846" s="35" t="s">
        <v>22</v>
      </c>
      <c r="G846" s="125">
        <v>3</v>
      </c>
      <c r="H846" s="125">
        <v>11</v>
      </c>
      <c r="I846" s="125">
        <v>0</v>
      </c>
      <c r="J846" s="35">
        <v>238</v>
      </c>
      <c r="K846" s="131">
        <v>236</v>
      </c>
      <c r="L846" s="58">
        <f>100*(J846*(G846+H846+I846)+J847*(G847+H847+I847)+J848*(G848+H848+I848))/(D846*1000)</f>
        <v>4.641</v>
      </c>
      <c r="M846" s="56"/>
    </row>
    <row r="847" spans="1:13" ht="15" customHeight="1">
      <c r="A847" s="162"/>
      <c r="B847" s="6" t="s">
        <v>52</v>
      </c>
      <c r="C847" s="181" t="s">
        <v>948</v>
      </c>
      <c r="D847" s="6"/>
      <c r="E847" s="35" t="s">
        <v>165</v>
      </c>
      <c r="F847" s="35" t="s">
        <v>165</v>
      </c>
      <c r="G847" s="125"/>
      <c r="H847" s="125">
        <v>4</v>
      </c>
      <c r="I847" s="125"/>
      <c r="J847" s="35">
        <v>238</v>
      </c>
      <c r="K847" s="131">
        <v>236</v>
      </c>
      <c r="L847" s="58"/>
      <c r="M847" s="56"/>
    </row>
    <row r="848" spans="1:13" ht="15">
      <c r="A848" s="162"/>
      <c r="B848" s="6" t="s">
        <v>739</v>
      </c>
      <c r="C848" s="181"/>
      <c r="D848" s="6"/>
      <c r="E848" s="35" t="s">
        <v>47</v>
      </c>
      <c r="F848" s="35" t="s">
        <v>24</v>
      </c>
      <c r="G848" s="125">
        <v>18</v>
      </c>
      <c r="H848" s="125">
        <v>13</v>
      </c>
      <c r="I848" s="125">
        <v>29</v>
      </c>
      <c r="J848" s="35">
        <v>238</v>
      </c>
      <c r="K848" s="131">
        <v>236</v>
      </c>
      <c r="L848" s="58"/>
      <c r="M848" s="56"/>
    </row>
    <row r="849" spans="1:13" ht="26.25">
      <c r="A849" s="162"/>
      <c r="B849" s="9" t="s">
        <v>949</v>
      </c>
      <c r="C849" s="181"/>
      <c r="D849" s="6">
        <v>400</v>
      </c>
      <c r="E849" s="35" t="s">
        <v>24</v>
      </c>
      <c r="F849" s="35" t="s">
        <v>22</v>
      </c>
      <c r="G849" s="125">
        <v>1</v>
      </c>
      <c r="H849" s="125">
        <v>0</v>
      </c>
      <c r="I849" s="125">
        <v>0</v>
      </c>
      <c r="J849" s="35">
        <v>233</v>
      </c>
      <c r="K849" s="131">
        <v>224</v>
      </c>
      <c r="L849" s="58">
        <f>100*(J849*(G849+H849+I849)+J850*(G850+H850+I850)+J851*(G851+H851+I851)+J852*(I852+H852+G852)+J853*(G853+H853+I853)+J854*(G854+H854+I854)+J855*(I855+H855+G855)+J856*(G856+H856+I856))/(D849*1000)</f>
        <v>20.1545</v>
      </c>
      <c r="M849" s="56"/>
    </row>
    <row r="850" spans="1:13" ht="15">
      <c r="A850" s="162"/>
      <c r="B850" s="6" t="s">
        <v>950</v>
      </c>
      <c r="C850" s="181"/>
      <c r="D850" s="6"/>
      <c r="E850" s="35" t="s">
        <v>24</v>
      </c>
      <c r="F850" s="35" t="s">
        <v>22</v>
      </c>
      <c r="G850" s="125">
        <v>1</v>
      </c>
      <c r="H850" s="125">
        <v>1</v>
      </c>
      <c r="I850" s="125">
        <v>0</v>
      </c>
      <c r="J850" s="35">
        <v>233</v>
      </c>
      <c r="K850" s="131">
        <v>224</v>
      </c>
      <c r="L850" s="58"/>
      <c r="M850" s="56"/>
    </row>
    <row r="851" spans="1:13" ht="15">
      <c r="A851" s="162"/>
      <c r="B851" s="6" t="s">
        <v>951</v>
      </c>
      <c r="C851" s="181"/>
      <c r="D851" s="6"/>
      <c r="E851" s="35" t="s">
        <v>30</v>
      </c>
      <c r="F851" s="35" t="s">
        <v>21</v>
      </c>
      <c r="G851" s="125">
        <v>24</v>
      </c>
      <c r="H851" s="125">
        <v>18</v>
      </c>
      <c r="I851" s="125">
        <v>31</v>
      </c>
      <c r="J851" s="35">
        <v>233</v>
      </c>
      <c r="K851" s="131">
        <v>224</v>
      </c>
      <c r="L851" s="58"/>
      <c r="M851" s="56"/>
    </row>
    <row r="852" spans="1:13" ht="15">
      <c r="A852" s="162"/>
      <c r="B852" s="6" t="s">
        <v>952</v>
      </c>
      <c r="C852" s="181"/>
      <c r="D852" s="6"/>
      <c r="E852" s="35" t="s">
        <v>18</v>
      </c>
      <c r="F852" s="35" t="s">
        <v>19</v>
      </c>
      <c r="G852" s="125">
        <v>65</v>
      </c>
      <c r="H852" s="125">
        <v>73</v>
      </c>
      <c r="I852" s="125">
        <v>83</v>
      </c>
      <c r="J852" s="35">
        <v>233</v>
      </c>
      <c r="K852" s="131">
        <v>224</v>
      </c>
      <c r="L852" s="58"/>
      <c r="M852" s="56"/>
    </row>
    <row r="853" spans="1:13" ht="15">
      <c r="A853" s="162"/>
      <c r="B853" s="6" t="s">
        <v>953</v>
      </c>
      <c r="C853" s="181"/>
      <c r="D853" s="6"/>
      <c r="E853" s="35" t="s">
        <v>22</v>
      </c>
      <c r="F853" s="35" t="s">
        <v>19</v>
      </c>
      <c r="G853" s="125">
        <v>0</v>
      </c>
      <c r="H853" s="125">
        <v>6</v>
      </c>
      <c r="I853" s="125">
        <v>0</v>
      </c>
      <c r="J853" s="35">
        <v>233</v>
      </c>
      <c r="K853" s="131">
        <v>224</v>
      </c>
      <c r="L853" s="58"/>
      <c r="M853" s="56"/>
    </row>
    <row r="854" spans="1:13" ht="15">
      <c r="A854" s="162"/>
      <c r="B854" s="6" t="s">
        <v>954</v>
      </c>
      <c r="C854" s="9"/>
      <c r="D854" s="6"/>
      <c r="E854" s="35" t="s">
        <v>18</v>
      </c>
      <c r="F854" s="35" t="s">
        <v>19</v>
      </c>
      <c r="G854" s="125">
        <v>9</v>
      </c>
      <c r="H854" s="125">
        <v>2</v>
      </c>
      <c r="I854" s="125">
        <v>11</v>
      </c>
      <c r="J854" s="35">
        <v>233</v>
      </c>
      <c r="K854" s="131">
        <v>224</v>
      </c>
      <c r="L854" s="58"/>
      <c r="M854" s="56"/>
    </row>
    <row r="855" spans="1:13" ht="15">
      <c r="A855" s="162"/>
      <c r="B855" s="6" t="s">
        <v>955</v>
      </c>
      <c r="C855" s="9"/>
      <c r="D855" s="6"/>
      <c r="E855" s="35" t="s">
        <v>18</v>
      </c>
      <c r="F855" s="35" t="s">
        <v>19</v>
      </c>
      <c r="G855" s="125">
        <v>5</v>
      </c>
      <c r="H855" s="125">
        <v>5</v>
      </c>
      <c r="I855" s="125">
        <v>7</v>
      </c>
      <c r="J855" s="35">
        <v>233</v>
      </c>
      <c r="K855" s="131">
        <v>224</v>
      </c>
      <c r="L855" s="58"/>
      <c r="M855" s="56"/>
    </row>
    <row r="856" spans="1:13" ht="15">
      <c r="A856" s="162"/>
      <c r="B856" s="6" t="s">
        <v>956</v>
      </c>
      <c r="C856" s="9"/>
      <c r="D856" s="6"/>
      <c r="E856" s="35" t="s">
        <v>47</v>
      </c>
      <c r="F856" s="35" t="s">
        <v>24</v>
      </c>
      <c r="G856" s="125">
        <v>2</v>
      </c>
      <c r="H856" s="125">
        <v>1</v>
      </c>
      <c r="I856" s="125">
        <v>1</v>
      </c>
      <c r="J856" s="35">
        <v>233</v>
      </c>
      <c r="K856" s="131">
        <v>224</v>
      </c>
      <c r="L856" s="58"/>
      <c r="M856" s="56"/>
    </row>
    <row r="857" spans="1:13" ht="15" customHeight="1">
      <c r="A857" s="162"/>
      <c r="B857" s="20" t="s">
        <v>957</v>
      </c>
      <c r="C857" s="9"/>
      <c r="D857" s="6">
        <v>400</v>
      </c>
      <c r="E857" s="35" t="s">
        <v>21</v>
      </c>
      <c r="F857" s="35" t="s">
        <v>21</v>
      </c>
      <c r="G857" s="134">
        <v>35</v>
      </c>
      <c r="H857" s="134">
        <v>20</v>
      </c>
      <c r="I857" s="134">
        <v>15</v>
      </c>
      <c r="J857" s="35">
        <v>233</v>
      </c>
      <c r="K857" s="131">
        <v>226</v>
      </c>
      <c r="L857" s="58">
        <f>100*(J857*(G857+H857+I857)+J858*(G858+H858+I858)+J859*(G859+H859+I859)+J860*(I860+H860+G860)+J861*(G861+H861+I861)+J862*(G862+H862+I862))/(D857*1000)</f>
        <v>24.52325</v>
      </c>
      <c r="M857" s="56"/>
    </row>
    <row r="858" spans="1:13" ht="18.75" customHeight="1">
      <c r="A858" s="162"/>
      <c r="B858" s="20" t="s">
        <v>460</v>
      </c>
      <c r="C858" s="202" t="s">
        <v>958</v>
      </c>
      <c r="D858" s="20"/>
      <c r="E858" s="35" t="s">
        <v>21</v>
      </c>
      <c r="F858" s="35" t="s">
        <v>21</v>
      </c>
      <c r="G858" s="134">
        <v>24</v>
      </c>
      <c r="H858" s="134">
        <v>18</v>
      </c>
      <c r="I858" s="134">
        <v>22</v>
      </c>
      <c r="J858" s="35">
        <v>233</v>
      </c>
      <c r="K858" s="131">
        <v>226</v>
      </c>
      <c r="L858" s="58"/>
      <c r="M858" s="56"/>
    </row>
    <row r="859" spans="1:13" ht="15">
      <c r="A859" s="162"/>
      <c r="B859" s="20" t="s">
        <v>200</v>
      </c>
      <c r="C859" s="202"/>
      <c r="D859" s="20"/>
      <c r="E859" s="35" t="s">
        <v>21</v>
      </c>
      <c r="F859" s="35" t="s">
        <v>21</v>
      </c>
      <c r="G859" s="134">
        <v>37</v>
      </c>
      <c r="H859" s="134">
        <v>23</v>
      </c>
      <c r="I859" s="134">
        <v>38</v>
      </c>
      <c r="J859" s="35">
        <v>233</v>
      </c>
      <c r="K859" s="131">
        <v>226</v>
      </c>
      <c r="L859" s="58"/>
      <c r="M859" s="56"/>
    </row>
    <row r="860" spans="1:13" ht="15" customHeight="1">
      <c r="A860" s="162"/>
      <c r="B860" s="20" t="s">
        <v>959</v>
      </c>
      <c r="C860" s="202"/>
      <c r="D860" s="20"/>
      <c r="E860" s="35" t="s">
        <v>21</v>
      </c>
      <c r="F860" s="35" t="s">
        <v>21</v>
      </c>
      <c r="G860" s="134">
        <v>11</v>
      </c>
      <c r="H860" s="134">
        <v>24</v>
      </c>
      <c r="I860" s="134">
        <v>20</v>
      </c>
      <c r="J860" s="35">
        <v>233</v>
      </c>
      <c r="K860" s="131">
        <v>226</v>
      </c>
      <c r="L860" s="58"/>
      <c r="M860" s="56"/>
    </row>
    <row r="861" spans="1:13" ht="15" customHeight="1">
      <c r="A861" s="162"/>
      <c r="B861" s="20" t="s">
        <v>960</v>
      </c>
      <c r="C861" s="202"/>
      <c r="D861" s="20"/>
      <c r="E861" s="35" t="s">
        <v>26</v>
      </c>
      <c r="F861" s="35" t="s">
        <v>21</v>
      </c>
      <c r="G861" s="147">
        <v>37</v>
      </c>
      <c r="H861" s="147">
        <v>24</v>
      </c>
      <c r="I861" s="147">
        <v>31</v>
      </c>
      <c r="J861" s="35">
        <v>233</v>
      </c>
      <c r="K861" s="131">
        <v>226</v>
      </c>
      <c r="L861" s="58"/>
      <c r="M861" s="56"/>
    </row>
    <row r="862" spans="1:13" ht="15" customHeight="1">
      <c r="A862" s="162"/>
      <c r="B862" s="20" t="s">
        <v>961</v>
      </c>
      <c r="C862" s="202"/>
      <c r="D862" s="20"/>
      <c r="E862" s="35" t="s">
        <v>30</v>
      </c>
      <c r="F862" s="35" t="s">
        <v>21</v>
      </c>
      <c r="G862" s="147">
        <v>11</v>
      </c>
      <c r="H862" s="147">
        <v>5</v>
      </c>
      <c r="I862" s="147">
        <v>26</v>
      </c>
      <c r="J862" s="35">
        <v>233</v>
      </c>
      <c r="K862" s="131">
        <v>226</v>
      </c>
      <c r="L862" s="58"/>
      <c r="M862" s="56"/>
    </row>
    <row r="863" spans="1:13" ht="15.75" customHeight="1">
      <c r="A863" s="171" t="s">
        <v>281</v>
      </c>
      <c r="B863" s="21" t="s">
        <v>962</v>
      </c>
      <c r="C863" s="9"/>
      <c r="D863" s="6">
        <v>250</v>
      </c>
      <c r="E863" s="35" t="s">
        <v>24</v>
      </c>
      <c r="F863" s="35" t="s">
        <v>22</v>
      </c>
      <c r="G863" s="125">
        <v>4</v>
      </c>
      <c r="H863" s="125">
        <v>8</v>
      </c>
      <c r="I863" s="125">
        <v>14</v>
      </c>
      <c r="J863" s="35">
        <v>232</v>
      </c>
      <c r="K863" s="131">
        <v>228</v>
      </c>
      <c r="L863" s="58">
        <f>100*(J863*(G863+H863+I863)+J864*(G864+H864+I864)+J865*(G865+H865+I865)+J866*(I866+H866+G866)+J867*(G867+H867+I867))/(D863*1000)</f>
        <v>47.4208</v>
      </c>
      <c r="M863" s="56"/>
    </row>
    <row r="864" spans="1:13" ht="15.75" customHeight="1">
      <c r="A864" s="171"/>
      <c r="B864" s="6" t="s">
        <v>963</v>
      </c>
      <c r="C864" s="194" t="s">
        <v>964</v>
      </c>
      <c r="D864" s="6"/>
      <c r="E864" s="35" t="s">
        <v>82</v>
      </c>
      <c r="F864" s="35" t="s">
        <v>21</v>
      </c>
      <c r="G864" s="125">
        <v>79</v>
      </c>
      <c r="H864" s="125">
        <v>53</v>
      </c>
      <c r="I864" s="125">
        <v>31</v>
      </c>
      <c r="J864" s="35">
        <v>232</v>
      </c>
      <c r="K864" s="131">
        <v>228</v>
      </c>
      <c r="L864" s="58"/>
      <c r="M864" s="56"/>
    </row>
    <row r="865" spans="1:13" ht="15">
      <c r="A865" s="171"/>
      <c r="B865" s="6" t="s">
        <v>965</v>
      </c>
      <c r="C865" s="194"/>
      <c r="D865" s="6"/>
      <c r="E865" s="35" t="s">
        <v>24</v>
      </c>
      <c r="F865" s="35" t="s">
        <v>22</v>
      </c>
      <c r="G865" s="125">
        <v>1</v>
      </c>
      <c r="H865" s="125">
        <v>4</v>
      </c>
      <c r="I865" s="125">
        <v>3</v>
      </c>
      <c r="J865" s="35">
        <v>232</v>
      </c>
      <c r="K865" s="131">
        <v>228</v>
      </c>
      <c r="L865" s="58"/>
      <c r="M865" s="56"/>
    </row>
    <row r="866" spans="1:13" ht="15">
      <c r="A866" s="171"/>
      <c r="B866" s="6" t="s">
        <v>966</v>
      </c>
      <c r="C866" s="9"/>
      <c r="D866" s="6"/>
      <c r="E866" s="35" t="s">
        <v>26</v>
      </c>
      <c r="F866" s="35" t="s">
        <v>21</v>
      </c>
      <c r="G866" s="125">
        <v>67</v>
      </c>
      <c r="H866" s="125">
        <v>37</v>
      </c>
      <c r="I866" s="125">
        <v>29</v>
      </c>
      <c r="J866" s="35">
        <v>232</v>
      </c>
      <c r="K866" s="131">
        <v>228</v>
      </c>
      <c r="L866" s="58"/>
      <c r="M866" s="56"/>
    </row>
    <row r="867" spans="1:13" ht="15">
      <c r="A867" s="171"/>
      <c r="B867" s="6" t="s">
        <v>967</v>
      </c>
      <c r="C867" s="9"/>
      <c r="D867" s="6"/>
      <c r="E867" s="35" t="s">
        <v>82</v>
      </c>
      <c r="F867" s="35" t="s">
        <v>47</v>
      </c>
      <c r="G867" s="125">
        <v>51</v>
      </c>
      <c r="H867" s="125">
        <v>73</v>
      </c>
      <c r="I867" s="125">
        <v>57</v>
      </c>
      <c r="J867" s="35">
        <v>232</v>
      </c>
      <c r="K867" s="131">
        <v>228</v>
      </c>
      <c r="L867" s="58"/>
      <c r="M867" s="56"/>
    </row>
    <row r="868" spans="1:13" ht="14.25" customHeight="1">
      <c r="A868" s="203" t="s">
        <v>281</v>
      </c>
      <c r="B868" s="20" t="s">
        <v>968</v>
      </c>
      <c r="C868" s="194" t="s">
        <v>969</v>
      </c>
      <c r="D868" s="6">
        <v>250</v>
      </c>
      <c r="E868" s="35" t="s">
        <v>22</v>
      </c>
      <c r="F868" s="35" t="s">
        <v>22</v>
      </c>
      <c r="G868" s="134">
        <v>3</v>
      </c>
      <c r="H868" s="134">
        <v>3</v>
      </c>
      <c r="I868" s="134">
        <v>2</v>
      </c>
      <c r="J868" s="35">
        <v>248</v>
      </c>
      <c r="K868" s="131">
        <v>244</v>
      </c>
      <c r="L868" s="58">
        <f>100*(J868*(G868+H868+I868)+J869*(G869+H869+I869)+J870*(G870+H870+I870)+J871*(I871+H871+G871)+J872*(G872+H872+I872))/(D868*1000)</f>
        <v>31.0496</v>
      </c>
      <c r="M868" s="56"/>
    </row>
    <row r="869" spans="1:13" ht="15" customHeight="1">
      <c r="A869" s="203"/>
      <c r="B869" s="20" t="s">
        <v>970</v>
      </c>
      <c r="C869" s="194"/>
      <c r="D869" s="20"/>
      <c r="E869" s="35" t="s">
        <v>79</v>
      </c>
      <c r="F869" s="35" t="s">
        <v>79</v>
      </c>
      <c r="G869" s="134">
        <v>1</v>
      </c>
      <c r="H869" s="134">
        <v>0</v>
      </c>
      <c r="I869" s="134">
        <v>0</v>
      </c>
      <c r="J869" s="35">
        <v>248</v>
      </c>
      <c r="K869" s="131">
        <v>244</v>
      </c>
      <c r="L869" s="58"/>
      <c r="M869" s="56"/>
    </row>
    <row r="870" spans="1:13" ht="15" customHeight="1">
      <c r="A870" s="203"/>
      <c r="B870" s="20" t="s">
        <v>971</v>
      </c>
      <c r="C870" s="194"/>
      <c r="D870" s="20"/>
      <c r="E870" s="35" t="s">
        <v>21</v>
      </c>
      <c r="F870" s="35" t="s">
        <v>18</v>
      </c>
      <c r="G870" s="134">
        <v>0</v>
      </c>
      <c r="H870" s="134">
        <v>3</v>
      </c>
      <c r="I870" s="134">
        <v>9</v>
      </c>
      <c r="J870" s="35">
        <v>248</v>
      </c>
      <c r="K870" s="131">
        <v>244</v>
      </c>
      <c r="L870" s="58"/>
      <c r="M870" s="56"/>
    </row>
    <row r="871" spans="1:13" ht="15" customHeight="1">
      <c r="A871" s="203"/>
      <c r="B871" s="20" t="s">
        <v>972</v>
      </c>
      <c r="C871" s="194"/>
      <c r="D871" s="20"/>
      <c r="E871" s="35" t="s">
        <v>26</v>
      </c>
      <c r="F871" s="35" t="s">
        <v>24</v>
      </c>
      <c r="G871" s="134">
        <v>48</v>
      </c>
      <c r="H871" s="134">
        <v>23</v>
      </c>
      <c r="I871" s="134">
        <v>47</v>
      </c>
      <c r="J871" s="35">
        <v>248</v>
      </c>
      <c r="K871" s="131">
        <v>244</v>
      </c>
      <c r="L871" s="58"/>
      <c r="M871" s="56"/>
    </row>
    <row r="872" spans="1:13" ht="15" customHeight="1">
      <c r="A872" s="203"/>
      <c r="B872" s="20" t="s">
        <v>973</v>
      </c>
      <c r="C872" s="194"/>
      <c r="D872" s="20"/>
      <c r="E872" s="35" t="s">
        <v>47</v>
      </c>
      <c r="F872" s="35" t="s">
        <v>24</v>
      </c>
      <c r="G872" s="134">
        <v>64</v>
      </c>
      <c r="H872" s="134">
        <v>32</v>
      </c>
      <c r="I872" s="134">
        <v>78</v>
      </c>
      <c r="J872" s="35">
        <v>248</v>
      </c>
      <c r="K872" s="131">
        <v>244</v>
      </c>
      <c r="L872" s="58"/>
      <c r="M872" s="56"/>
    </row>
    <row r="873" spans="1:13" ht="46.5" customHeight="1">
      <c r="A873" s="92" t="s">
        <v>42</v>
      </c>
      <c r="B873" s="6" t="s">
        <v>974</v>
      </c>
      <c r="C873" s="9"/>
      <c r="D873" s="6">
        <v>400</v>
      </c>
      <c r="E873" s="35" t="s">
        <v>26</v>
      </c>
      <c r="F873" s="35" t="s">
        <v>24</v>
      </c>
      <c r="G873" s="125">
        <v>22</v>
      </c>
      <c r="H873" s="125">
        <v>8</v>
      </c>
      <c r="I873" s="125">
        <v>17</v>
      </c>
      <c r="J873" s="35">
        <v>227</v>
      </c>
      <c r="K873" s="131">
        <v>222</v>
      </c>
      <c r="L873" s="58">
        <f>100*(J873*(G873+H873+I873)+J874*(G874+H874+I874)+J875*(G875+H875+I875)+J876*(I876+H876+G876)+J877*(G877+H877+I877)+J878*(G878+H878+I878))/(D873*1000)</f>
        <v>13.393</v>
      </c>
      <c r="M873" s="56"/>
    </row>
    <row r="874" spans="1:13" ht="18.75" customHeight="1">
      <c r="A874" s="92"/>
      <c r="B874" s="6" t="s">
        <v>975</v>
      </c>
      <c r="C874" s="194" t="s">
        <v>976</v>
      </c>
      <c r="D874" s="6"/>
      <c r="E874" s="35" t="s">
        <v>21</v>
      </c>
      <c r="F874" s="35" t="s">
        <v>18</v>
      </c>
      <c r="G874" s="125">
        <v>20</v>
      </c>
      <c r="H874" s="125">
        <v>27</v>
      </c>
      <c r="I874" s="125">
        <v>9</v>
      </c>
      <c r="J874" s="35">
        <v>227</v>
      </c>
      <c r="K874" s="131">
        <v>222</v>
      </c>
      <c r="L874" s="58"/>
      <c r="M874" s="56"/>
    </row>
    <row r="875" spans="1:13" ht="15">
      <c r="A875" s="92"/>
      <c r="B875" s="6" t="s">
        <v>977</v>
      </c>
      <c r="C875" s="194"/>
      <c r="D875" s="6"/>
      <c r="E875" s="35" t="s">
        <v>82</v>
      </c>
      <c r="F875" s="35" t="s">
        <v>21</v>
      </c>
      <c r="G875" s="125">
        <v>29</v>
      </c>
      <c r="H875" s="125">
        <v>16</v>
      </c>
      <c r="I875" s="125">
        <v>54</v>
      </c>
      <c r="J875" s="35">
        <v>227</v>
      </c>
      <c r="K875" s="131">
        <v>222</v>
      </c>
      <c r="L875" s="58"/>
      <c r="M875" s="56"/>
    </row>
    <row r="876" spans="1:13" ht="15">
      <c r="A876" s="92"/>
      <c r="B876" s="6" t="s">
        <v>978</v>
      </c>
      <c r="C876" s="194"/>
      <c r="D876" s="6"/>
      <c r="E876" s="35" t="s">
        <v>79</v>
      </c>
      <c r="F876" s="35" t="s">
        <v>79</v>
      </c>
      <c r="G876" s="125">
        <v>0</v>
      </c>
      <c r="H876" s="125">
        <v>2</v>
      </c>
      <c r="I876" s="125">
        <v>0</v>
      </c>
      <c r="J876" s="35">
        <v>227</v>
      </c>
      <c r="K876" s="131">
        <v>222</v>
      </c>
      <c r="L876" s="58"/>
      <c r="M876" s="56"/>
    </row>
    <row r="877" spans="1:13" ht="15">
      <c r="A877" s="92"/>
      <c r="B877" s="6" t="s">
        <v>979</v>
      </c>
      <c r="C877" s="194"/>
      <c r="D877" s="6"/>
      <c r="E877" s="35" t="s">
        <v>21</v>
      </c>
      <c r="F877" s="35" t="s">
        <v>22</v>
      </c>
      <c r="G877" s="125">
        <v>2</v>
      </c>
      <c r="H877" s="125">
        <v>0</v>
      </c>
      <c r="I877" s="125">
        <v>0</v>
      </c>
      <c r="J877" s="35">
        <v>227</v>
      </c>
      <c r="K877" s="131">
        <v>222</v>
      </c>
      <c r="L877" s="58"/>
      <c r="M877" s="56"/>
    </row>
    <row r="878" spans="1:13" ht="15">
      <c r="A878" s="92"/>
      <c r="B878" s="6" t="s">
        <v>980</v>
      </c>
      <c r="C878" s="194"/>
      <c r="D878" s="6"/>
      <c r="E878" s="35" t="s">
        <v>30</v>
      </c>
      <c r="F878" s="35" t="s">
        <v>21</v>
      </c>
      <c r="G878" s="125">
        <v>11</v>
      </c>
      <c r="H878" s="125">
        <v>10</v>
      </c>
      <c r="I878" s="125">
        <v>9</v>
      </c>
      <c r="J878" s="35">
        <v>227</v>
      </c>
      <c r="K878" s="131">
        <v>222</v>
      </c>
      <c r="L878" s="58"/>
      <c r="M878" s="56"/>
    </row>
    <row r="879" spans="1:13" ht="15">
      <c r="A879" s="92"/>
      <c r="B879" s="6" t="s">
        <v>981</v>
      </c>
      <c r="C879" s="9"/>
      <c r="D879" s="6">
        <v>400</v>
      </c>
      <c r="E879" s="35" t="s">
        <v>22</v>
      </c>
      <c r="F879" s="35" t="s">
        <v>19</v>
      </c>
      <c r="G879" s="125">
        <v>31</v>
      </c>
      <c r="H879" s="125">
        <v>14</v>
      </c>
      <c r="I879" s="125">
        <v>42</v>
      </c>
      <c r="J879" s="35">
        <v>237</v>
      </c>
      <c r="K879" s="131">
        <v>232</v>
      </c>
      <c r="L879" s="58">
        <f>100*(J879*(G879+H879+I879)+J880*(G880+H880+I880)+J881*(G881+H881+I881)+J882*(I882+H882+G882))/(D879*1000)</f>
        <v>10.3095</v>
      </c>
      <c r="M879" s="56"/>
    </row>
    <row r="880" spans="1:13" ht="15">
      <c r="A880" s="92"/>
      <c r="B880" s="6" t="s">
        <v>982</v>
      </c>
      <c r="C880" s="9"/>
      <c r="D880" s="6"/>
      <c r="E880" s="35" t="s">
        <v>26</v>
      </c>
      <c r="F880" s="35" t="s">
        <v>21</v>
      </c>
      <c r="G880" s="125">
        <v>23</v>
      </c>
      <c r="H880" s="125">
        <v>22</v>
      </c>
      <c r="I880" s="125">
        <v>25</v>
      </c>
      <c r="J880" s="35">
        <v>237</v>
      </c>
      <c r="K880" s="131">
        <v>232</v>
      </c>
      <c r="L880" s="58"/>
      <c r="M880" s="56"/>
    </row>
    <row r="881" spans="1:13" ht="15">
      <c r="A881" s="92"/>
      <c r="B881" s="6" t="s">
        <v>983</v>
      </c>
      <c r="C881" s="9"/>
      <c r="D881" s="6"/>
      <c r="E881" s="35" t="s">
        <v>82</v>
      </c>
      <c r="F881" s="35" t="s">
        <v>24</v>
      </c>
      <c r="G881" s="125">
        <v>3</v>
      </c>
      <c r="H881" s="125">
        <v>1</v>
      </c>
      <c r="I881" s="125">
        <v>1</v>
      </c>
      <c r="J881" s="35">
        <v>237</v>
      </c>
      <c r="K881" s="131">
        <v>232</v>
      </c>
      <c r="L881" s="58"/>
      <c r="M881" s="56"/>
    </row>
    <row r="882" spans="1:13" ht="15">
      <c r="A882" s="92"/>
      <c r="B882" s="6" t="s">
        <v>182</v>
      </c>
      <c r="C882" s="9"/>
      <c r="D882" s="6"/>
      <c r="E882" s="35" t="s">
        <v>24</v>
      </c>
      <c r="F882" s="35" t="s">
        <v>22</v>
      </c>
      <c r="G882" s="125">
        <v>10</v>
      </c>
      <c r="H882" s="125">
        <v>1</v>
      </c>
      <c r="I882" s="125">
        <v>1</v>
      </c>
      <c r="J882" s="35">
        <v>237</v>
      </c>
      <c r="K882" s="131">
        <v>232</v>
      </c>
      <c r="L882" s="58"/>
      <c r="M882" s="56"/>
    </row>
    <row r="883" spans="1:13" ht="15" customHeight="1">
      <c r="A883" s="92"/>
      <c r="B883" s="6" t="s">
        <v>984</v>
      </c>
      <c r="C883" s="194" t="s">
        <v>985</v>
      </c>
      <c r="D883" s="6">
        <v>400</v>
      </c>
      <c r="E883" s="35" t="s">
        <v>21</v>
      </c>
      <c r="F883" s="35" t="s">
        <v>24</v>
      </c>
      <c r="G883" s="125">
        <v>16</v>
      </c>
      <c r="H883" s="125">
        <v>23</v>
      </c>
      <c r="I883" s="125">
        <v>27</v>
      </c>
      <c r="J883" s="35">
        <v>241</v>
      </c>
      <c r="K883" s="131">
        <v>236</v>
      </c>
      <c r="L883" s="58">
        <f>100*(J883*(G883+H883+I883)+J884*(G884+H884+I884)+J885*(G885+H885+I885))/(D883*1000)</f>
        <v>11.568</v>
      </c>
      <c r="M883" s="56"/>
    </row>
    <row r="884" spans="1:13" ht="15">
      <c r="A884" s="92"/>
      <c r="B884" s="6" t="s">
        <v>255</v>
      </c>
      <c r="C884" s="194"/>
      <c r="D884" s="6"/>
      <c r="E884" s="35" t="s">
        <v>21</v>
      </c>
      <c r="F884" s="35" t="s">
        <v>24</v>
      </c>
      <c r="G884" s="125">
        <v>6</v>
      </c>
      <c r="H884" s="125">
        <v>14</v>
      </c>
      <c r="I884" s="125">
        <v>30</v>
      </c>
      <c r="J884" s="35">
        <v>241</v>
      </c>
      <c r="K884" s="131">
        <v>236</v>
      </c>
      <c r="L884" s="58"/>
      <c r="M884" s="56"/>
    </row>
    <row r="885" spans="1:13" ht="15">
      <c r="A885" s="92"/>
      <c r="B885" s="6" t="s">
        <v>517</v>
      </c>
      <c r="C885" s="194"/>
      <c r="D885" s="6"/>
      <c r="E885" s="35" t="s">
        <v>21</v>
      </c>
      <c r="F885" s="35" t="s">
        <v>24</v>
      </c>
      <c r="G885" s="125">
        <v>30</v>
      </c>
      <c r="H885" s="125">
        <v>24</v>
      </c>
      <c r="I885" s="125">
        <v>22</v>
      </c>
      <c r="J885" s="35">
        <v>241</v>
      </c>
      <c r="K885" s="131">
        <v>236</v>
      </c>
      <c r="L885" s="58"/>
      <c r="M885" s="56"/>
    </row>
    <row r="886" spans="1:13" ht="15">
      <c r="A886" s="92"/>
      <c r="B886" s="6" t="s">
        <v>986</v>
      </c>
      <c r="C886" s="9"/>
      <c r="D886" s="6">
        <v>400</v>
      </c>
      <c r="E886" s="35" t="s">
        <v>21</v>
      </c>
      <c r="F886" s="35" t="s">
        <v>24</v>
      </c>
      <c r="G886" s="125">
        <v>38</v>
      </c>
      <c r="H886" s="125">
        <v>12</v>
      </c>
      <c r="I886" s="125">
        <v>17</v>
      </c>
      <c r="J886" s="35">
        <v>239</v>
      </c>
      <c r="K886" s="131">
        <v>238</v>
      </c>
      <c r="L886" s="58">
        <f>100*(J886*(G886+H886+I886)+J887*(G887+H887+I887)+J888*(G888+H888+I888))/(D886*1000)</f>
        <v>8.7235</v>
      </c>
      <c r="M886" s="56"/>
    </row>
    <row r="887" spans="1:13" ht="15">
      <c r="A887" s="92"/>
      <c r="B887" s="6" t="s">
        <v>987</v>
      </c>
      <c r="C887" s="9"/>
      <c r="D887" s="6"/>
      <c r="E887" s="35" t="s">
        <v>21</v>
      </c>
      <c r="F887" s="35" t="s">
        <v>24</v>
      </c>
      <c r="G887" s="125">
        <v>6</v>
      </c>
      <c r="H887" s="125">
        <v>25</v>
      </c>
      <c r="I887" s="125">
        <v>8</v>
      </c>
      <c r="J887" s="35">
        <v>239</v>
      </c>
      <c r="K887" s="131">
        <v>238</v>
      </c>
      <c r="L887" s="58"/>
      <c r="M887" s="56"/>
    </row>
    <row r="888" spans="1:13" ht="15">
      <c r="A888" s="92"/>
      <c r="B888" s="6" t="s">
        <v>988</v>
      </c>
      <c r="C888" s="9"/>
      <c r="D888" s="6"/>
      <c r="E888" s="35" t="s">
        <v>21</v>
      </c>
      <c r="F888" s="35" t="s">
        <v>24</v>
      </c>
      <c r="G888" s="125">
        <v>11</v>
      </c>
      <c r="H888" s="125">
        <v>17</v>
      </c>
      <c r="I888" s="125">
        <v>12</v>
      </c>
      <c r="J888" s="35">
        <v>239</v>
      </c>
      <c r="K888" s="131">
        <v>238</v>
      </c>
      <c r="L888" s="58"/>
      <c r="M888" s="56"/>
    </row>
    <row r="889" spans="1:13" ht="29.25" customHeight="1">
      <c r="A889" s="92"/>
      <c r="B889" s="9" t="s">
        <v>989</v>
      </c>
      <c r="C889" s="194" t="s">
        <v>990</v>
      </c>
      <c r="D889" s="6">
        <v>160</v>
      </c>
      <c r="E889" s="35" t="s">
        <v>21</v>
      </c>
      <c r="F889" s="35" t="s">
        <v>24</v>
      </c>
      <c r="G889" s="125">
        <v>21</v>
      </c>
      <c r="H889" s="125">
        <v>29</v>
      </c>
      <c r="I889" s="125">
        <v>26</v>
      </c>
      <c r="J889" s="35">
        <v>235</v>
      </c>
      <c r="K889" s="131">
        <v>226</v>
      </c>
      <c r="L889" s="58">
        <f>100*(J889*(G889+H889+I889)+J890*(G890+H890+I890)+J891*(G891+H891+I891)+J892*(I892+H892+G892)+J893*(G893+H893+I893))/(D889*1000)</f>
        <v>20.709375</v>
      </c>
      <c r="M889" s="56"/>
    </row>
    <row r="890" spans="1:13" ht="15">
      <c r="A890" s="92"/>
      <c r="B890" s="6" t="s">
        <v>991</v>
      </c>
      <c r="C890" s="194"/>
      <c r="D890" s="6"/>
      <c r="E890" s="35" t="s">
        <v>26</v>
      </c>
      <c r="F890" s="35" t="s">
        <v>21</v>
      </c>
      <c r="G890" s="125">
        <v>0</v>
      </c>
      <c r="H890" s="125">
        <v>0</v>
      </c>
      <c r="I890" s="125">
        <v>1</v>
      </c>
      <c r="J890" s="35">
        <v>235</v>
      </c>
      <c r="K890" s="131">
        <v>226</v>
      </c>
      <c r="L890" s="58"/>
      <c r="M890" s="56"/>
    </row>
    <row r="891" spans="1:13" ht="16.5" customHeight="1">
      <c r="A891" s="92"/>
      <c r="B891" s="6" t="s">
        <v>992</v>
      </c>
      <c r="C891" s="194"/>
      <c r="D891" s="6"/>
      <c r="E891" s="35" t="s">
        <v>21</v>
      </c>
      <c r="F891" s="35" t="s">
        <v>24</v>
      </c>
      <c r="G891" s="125">
        <v>0</v>
      </c>
      <c r="H891" s="125">
        <v>2</v>
      </c>
      <c r="I891" s="125">
        <v>0</v>
      </c>
      <c r="J891" s="35">
        <v>235</v>
      </c>
      <c r="K891" s="131">
        <v>226</v>
      </c>
      <c r="L891" s="58"/>
      <c r="M891" s="56"/>
    </row>
    <row r="892" spans="1:13" ht="16.5" customHeight="1">
      <c r="A892" s="92"/>
      <c r="B892" s="6" t="s">
        <v>993</v>
      </c>
      <c r="C892" s="194"/>
      <c r="D892" s="6"/>
      <c r="E892" s="35" t="s">
        <v>22</v>
      </c>
      <c r="F892" s="35" t="s">
        <v>19</v>
      </c>
      <c r="G892" s="125">
        <v>1</v>
      </c>
      <c r="H892" s="125">
        <v>1</v>
      </c>
      <c r="I892" s="125">
        <v>4</v>
      </c>
      <c r="J892" s="35">
        <v>235</v>
      </c>
      <c r="K892" s="131">
        <v>226</v>
      </c>
      <c r="L892" s="58"/>
      <c r="M892" s="56"/>
    </row>
    <row r="893" spans="1:13" ht="15">
      <c r="A893" s="92"/>
      <c r="B893" s="6" t="s">
        <v>994</v>
      </c>
      <c r="C893" s="194"/>
      <c r="D893" s="6"/>
      <c r="E893" s="35" t="s">
        <v>24</v>
      </c>
      <c r="F893" s="35" t="s">
        <v>19</v>
      </c>
      <c r="G893" s="125">
        <v>25</v>
      </c>
      <c r="H893" s="125">
        <v>12</v>
      </c>
      <c r="I893" s="125">
        <v>19</v>
      </c>
      <c r="J893" s="35">
        <v>235</v>
      </c>
      <c r="K893" s="131">
        <v>226</v>
      </c>
      <c r="L893" s="58"/>
      <c r="M893" s="56"/>
    </row>
    <row r="894" spans="1:13" ht="15">
      <c r="A894" s="92"/>
      <c r="B894" s="6" t="s">
        <v>995</v>
      </c>
      <c r="C894" s="9"/>
      <c r="D894" s="6">
        <v>250</v>
      </c>
      <c r="E894" s="35" t="s">
        <v>21</v>
      </c>
      <c r="F894" s="35" t="s">
        <v>18</v>
      </c>
      <c r="G894" s="125">
        <v>3</v>
      </c>
      <c r="H894" s="125">
        <v>1</v>
      </c>
      <c r="I894" s="125">
        <v>0</v>
      </c>
      <c r="J894" s="35">
        <v>243</v>
      </c>
      <c r="K894" s="131">
        <v>240</v>
      </c>
      <c r="L894" s="58">
        <f>100*(J894*(G894+H894+I894)+J895*(G895+H895+I895)+J896*(G896+H896+I896)+J897*(I897+H897+G897))/(D894*1000)</f>
        <v>17.982</v>
      </c>
      <c r="M894" s="56"/>
    </row>
    <row r="895" spans="1:13" ht="15" customHeight="1">
      <c r="A895" s="92"/>
      <c r="B895" s="6" t="s">
        <v>996</v>
      </c>
      <c r="C895" s="194" t="s">
        <v>997</v>
      </c>
      <c r="D895" s="6"/>
      <c r="E895" s="35" t="s">
        <v>24</v>
      </c>
      <c r="F895" s="35" t="s">
        <v>22</v>
      </c>
      <c r="G895" s="125">
        <v>43</v>
      </c>
      <c r="H895" s="125">
        <v>55</v>
      </c>
      <c r="I895" s="125">
        <v>44</v>
      </c>
      <c r="J895" s="35">
        <v>243</v>
      </c>
      <c r="K895" s="131">
        <v>240</v>
      </c>
      <c r="L895" s="58"/>
      <c r="M895" s="56"/>
    </row>
    <row r="896" spans="1:13" ht="15">
      <c r="A896" s="92"/>
      <c r="B896" s="6" t="s">
        <v>998</v>
      </c>
      <c r="C896" s="194"/>
      <c r="D896" s="6"/>
      <c r="E896" s="35" t="s">
        <v>18</v>
      </c>
      <c r="F896" s="35" t="s">
        <v>19</v>
      </c>
      <c r="G896" s="125">
        <v>1</v>
      </c>
      <c r="H896" s="125">
        <v>8</v>
      </c>
      <c r="I896" s="125">
        <v>0</v>
      </c>
      <c r="J896" s="35">
        <v>243</v>
      </c>
      <c r="K896" s="131">
        <v>240</v>
      </c>
      <c r="L896" s="58"/>
      <c r="M896" s="56"/>
    </row>
    <row r="897" spans="1:13" ht="15">
      <c r="A897" s="92"/>
      <c r="B897" s="6" t="s">
        <v>997</v>
      </c>
      <c r="C897" s="9"/>
      <c r="D897" s="6"/>
      <c r="E897" s="35" t="s">
        <v>47</v>
      </c>
      <c r="F897" s="35" t="s">
        <v>24</v>
      </c>
      <c r="G897" s="125">
        <v>25</v>
      </c>
      <c r="H897" s="125"/>
      <c r="I897" s="125">
        <v>5</v>
      </c>
      <c r="J897" s="35">
        <v>243</v>
      </c>
      <c r="K897" s="131">
        <v>240</v>
      </c>
      <c r="L897" s="58"/>
      <c r="M897" s="56"/>
    </row>
    <row r="898" spans="1:13" ht="15">
      <c r="A898" s="92"/>
      <c r="B898" s="6" t="s">
        <v>999</v>
      </c>
      <c r="C898" s="9"/>
      <c r="D898" s="6">
        <v>400</v>
      </c>
      <c r="E898" s="35" t="s">
        <v>22</v>
      </c>
      <c r="F898" s="35" t="s">
        <v>19</v>
      </c>
      <c r="G898" s="125">
        <v>14</v>
      </c>
      <c r="H898" s="125">
        <v>13</v>
      </c>
      <c r="I898" s="125">
        <v>7</v>
      </c>
      <c r="J898" s="35">
        <v>239</v>
      </c>
      <c r="K898" s="131">
        <v>237</v>
      </c>
      <c r="L898" s="58">
        <f>100*(J898*(G898+H898+I898)+J899*(G899+H899+I899)+J900*(G900+H900+I900)+J901*(I901+H901+G901)+J902*(G902+H902+I902))/(D898*1000)</f>
        <v>16.013</v>
      </c>
      <c r="M898" s="56"/>
    </row>
    <row r="899" spans="1:13" ht="12.75" customHeight="1">
      <c r="A899" s="92"/>
      <c r="B899" s="6" t="s">
        <v>1000</v>
      </c>
      <c r="C899" s="9" t="s">
        <v>1001</v>
      </c>
      <c r="D899" s="6"/>
      <c r="E899" s="35" t="s">
        <v>26</v>
      </c>
      <c r="F899" s="35" t="s">
        <v>21</v>
      </c>
      <c r="G899" s="125">
        <v>7</v>
      </c>
      <c r="H899" s="125">
        <v>0</v>
      </c>
      <c r="I899" s="125">
        <v>0</v>
      </c>
      <c r="J899" s="35">
        <v>239</v>
      </c>
      <c r="K899" s="131">
        <v>237</v>
      </c>
      <c r="L899" s="58"/>
      <c r="M899" s="56"/>
    </row>
    <row r="900" spans="1:13" ht="15">
      <c r="A900" s="92"/>
      <c r="B900" s="6" t="s">
        <v>1002</v>
      </c>
      <c r="C900" s="9"/>
      <c r="D900" s="6"/>
      <c r="E900" s="35" t="s">
        <v>18</v>
      </c>
      <c r="F900" s="35" t="s">
        <v>18</v>
      </c>
      <c r="G900" s="125">
        <v>19</v>
      </c>
      <c r="H900" s="125">
        <v>23</v>
      </c>
      <c r="I900" s="125">
        <v>20</v>
      </c>
      <c r="J900" s="35">
        <v>239</v>
      </c>
      <c r="K900" s="131">
        <v>237</v>
      </c>
      <c r="L900" s="58"/>
      <c r="M900" s="56"/>
    </row>
    <row r="901" spans="1:13" ht="15">
      <c r="A901" s="92"/>
      <c r="B901" s="6" t="s">
        <v>1003</v>
      </c>
      <c r="C901" s="9"/>
      <c r="D901" s="6"/>
      <c r="E901" s="35" t="s">
        <v>26</v>
      </c>
      <c r="F901" s="35" t="s">
        <v>18</v>
      </c>
      <c r="G901" s="125">
        <v>22</v>
      </c>
      <c r="H901" s="125">
        <v>17</v>
      </c>
      <c r="I901" s="125">
        <v>29</v>
      </c>
      <c r="J901" s="35">
        <v>239</v>
      </c>
      <c r="K901" s="131">
        <v>237</v>
      </c>
      <c r="L901" s="58"/>
      <c r="M901" s="56"/>
    </row>
    <row r="902" spans="1:13" ht="15">
      <c r="A902" s="92"/>
      <c r="B902" s="6" t="s">
        <v>1004</v>
      </c>
      <c r="C902" s="9"/>
      <c r="D902" s="6"/>
      <c r="E902" s="35" t="s">
        <v>26</v>
      </c>
      <c r="F902" s="35" t="s">
        <v>24</v>
      </c>
      <c r="G902" s="125">
        <v>40</v>
      </c>
      <c r="H902" s="125">
        <v>34</v>
      </c>
      <c r="I902" s="125">
        <v>23</v>
      </c>
      <c r="J902" s="35">
        <v>239</v>
      </c>
      <c r="K902" s="131">
        <v>237</v>
      </c>
      <c r="L902" s="58"/>
      <c r="M902" s="56"/>
    </row>
    <row r="903" spans="1:13" ht="15">
      <c r="A903" s="92"/>
      <c r="B903" s="6" t="s">
        <v>1005</v>
      </c>
      <c r="C903" s="9"/>
      <c r="D903" s="6">
        <v>400</v>
      </c>
      <c r="E903" s="35" t="s">
        <v>18</v>
      </c>
      <c r="F903" s="35" t="s">
        <v>19</v>
      </c>
      <c r="G903" s="125">
        <v>17</v>
      </c>
      <c r="H903" s="125">
        <v>16</v>
      </c>
      <c r="I903" s="125">
        <v>9</v>
      </c>
      <c r="J903" s="35">
        <v>242</v>
      </c>
      <c r="K903" s="131">
        <v>241</v>
      </c>
      <c r="L903" s="58">
        <f>100*(J903*(G903+H903+I903)+J904*(G904+H904+I904)+J905*(G905+H905+I905)+J906*(I906+H906+G906))/(D903*1000)</f>
        <v>14.7015</v>
      </c>
      <c r="M903" s="56"/>
    </row>
    <row r="904" spans="1:13" ht="15">
      <c r="A904" s="92"/>
      <c r="B904" s="6" t="s">
        <v>1006</v>
      </c>
      <c r="C904" s="9"/>
      <c r="D904" s="6"/>
      <c r="E904" s="35" t="s">
        <v>47</v>
      </c>
      <c r="F904" s="35" t="s">
        <v>18</v>
      </c>
      <c r="G904" s="125">
        <v>41</v>
      </c>
      <c r="H904" s="125">
        <v>15</v>
      </c>
      <c r="I904" s="125">
        <v>42</v>
      </c>
      <c r="J904" s="35">
        <v>242</v>
      </c>
      <c r="K904" s="131">
        <v>241</v>
      </c>
      <c r="L904" s="58"/>
      <c r="M904" s="56"/>
    </row>
    <row r="905" spans="1:13" ht="15">
      <c r="A905" s="92"/>
      <c r="B905" s="6" t="s">
        <v>1007</v>
      </c>
      <c r="C905" s="9"/>
      <c r="D905" s="6"/>
      <c r="E905" s="35" t="s">
        <v>26</v>
      </c>
      <c r="F905" s="35" t="s">
        <v>18</v>
      </c>
      <c r="G905" s="125">
        <v>0</v>
      </c>
      <c r="H905" s="125">
        <v>11</v>
      </c>
      <c r="I905" s="125">
        <v>25</v>
      </c>
      <c r="J905" s="35">
        <v>242</v>
      </c>
      <c r="K905" s="131">
        <v>241</v>
      </c>
      <c r="L905" s="58"/>
      <c r="M905" s="56"/>
    </row>
    <row r="906" spans="1:13" ht="15">
      <c r="A906" s="92"/>
      <c r="B906" s="6" t="s">
        <v>1008</v>
      </c>
      <c r="C906" s="9"/>
      <c r="D906" s="6"/>
      <c r="E906" s="35" t="s">
        <v>21</v>
      </c>
      <c r="F906" s="35" t="s">
        <v>18</v>
      </c>
      <c r="G906" s="125">
        <v>14</v>
      </c>
      <c r="H906" s="125">
        <v>33</v>
      </c>
      <c r="I906" s="125">
        <v>20</v>
      </c>
      <c r="J906" s="35">
        <v>242</v>
      </c>
      <c r="K906" s="131">
        <v>241</v>
      </c>
      <c r="L906" s="58"/>
      <c r="M906" s="56"/>
    </row>
    <row r="907" spans="1:13" s="77" customFormat="1" ht="32.25" customHeight="1">
      <c r="A907" s="177" t="s">
        <v>325</v>
      </c>
      <c r="B907" s="16" t="s">
        <v>1009</v>
      </c>
      <c r="C907" s="194" t="s">
        <v>1010</v>
      </c>
      <c r="D907" s="17">
        <v>250</v>
      </c>
      <c r="E907" s="139" t="s">
        <v>47</v>
      </c>
      <c r="F907" s="139" t="s">
        <v>24</v>
      </c>
      <c r="G907" s="132">
        <v>0</v>
      </c>
      <c r="H907" s="132">
        <v>1</v>
      </c>
      <c r="I907" s="132">
        <v>0</v>
      </c>
      <c r="J907" s="35">
        <v>243</v>
      </c>
      <c r="K907" s="131">
        <v>238</v>
      </c>
      <c r="L907" s="76">
        <f>100*(J907*(G907+H907+I907)+J908*(G908+H908+I908)+J909*(G909+H909+I909)+J910*(I910+H910+G910))/(D907*1000)</f>
        <v>26.2464</v>
      </c>
      <c r="M907" s="133"/>
    </row>
    <row r="908" spans="1:13" ht="15.75" customHeight="1">
      <c r="A908" s="177"/>
      <c r="B908" s="6" t="s">
        <v>40</v>
      </c>
      <c r="C908" s="194"/>
      <c r="D908" s="6"/>
      <c r="E908" s="139" t="s">
        <v>21</v>
      </c>
      <c r="F908" s="139" t="s">
        <v>18</v>
      </c>
      <c r="G908" s="125">
        <v>21</v>
      </c>
      <c r="H908" s="125">
        <v>12</v>
      </c>
      <c r="I908" s="125">
        <v>15</v>
      </c>
      <c r="J908" s="35">
        <v>231</v>
      </c>
      <c r="K908" s="131">
        <v>226</v>
      </c>
      <c r="L908" s="58"/>
      <c r="M908" s="56"/>
    </row>
    <row r="909" spans="1:13" ht="15.75" customHeight="1">
      <c r="A909" s="177"/>
      <c r="B909" s="6" t="s">
        <v>1011</v>
      </c>
      <c r="C909" s="194"/>
      <c r="D909" s="6"/>
      <c r="E909" s="139" t="s">
        <v>30</v>
      </c>
      <c r="F909" s="139" t="s">
        <v>47</v>
      </c>
      <c r="G909" s="125">
        <v>15</v>
      </c>
      <c r="H909" s="125">
        <v>14</v>
      </c>
      <c r="I909" s="125">
        <v>24</v>
      </c>
      <c r="J909" s="35">
        <v>231</v>
      </c>
      <c r="K909" s="131">
        <v>226</v>
      </c>
      <c r="L909" s="58"/>
      <c r="M909" s="56"/>
    </row>
    <row r="910" spans="1:13" ht="15.75" customHeight="1">
      <c r="A910" s="177"/>
      <c r="B910" s="6" t="s">
        <v>1012</v>
      </c>
      <c r="C910" s="194"/>
      <c r="D910" s="6"/>
      <c r="E910" s="139" t="s">
        <v>30</v>
      </c>
      <c r="F910" s="139" t="s">
        <v>47</v>
      </c>
      <c r="G910" s="125">
        <v>44</v>
      </c>
      <c r="H910" s="125">
        <v>53</v>
      </c>
      <c r="I910" s="125">
        <v>85</v>
      </c>
      <c r="J910" s="35">
        <v>231</v>
      </c>
      <c r="K910" s="131">
        <v>226</v>
      </c>
      <c r="L910" s="58"/>
      <c r="M910" s="56"/>
    </row>
    <row r="911" spans="1:13" s="77" customFormat="1" ht="25.5">
      <c r="A911" s="177"/>
      <c r="B911" s="16" t="s">
        <v>1013</v>
      </c>
      <c r="C911" s="194"/>
      <c r="D911" s="17">
        <v>400</v>
      </c>
      <c r="E911" s="139" t="s">
        <v>21</v>
      </c>
      <c r="F911" s="139" t="s">
        <v>18</v>
      </c>
      <c r="G911" s="132">
        <v>1</v>
      </c>
      <c r="H911" s="132">
        <v>54</v>
      </c>
      <c r="I911" s="132">
        <v>7</v>
      </c>
      <c r="J911" s="35">
        <v>243</v>
      </c>
      <c r="K911" s="131">
        <v>238</v>
      </c>
      <c r="L911" s="76">
        <f>100*(J911*(G911+H911+I911)+J912*(G912+H912+I912)+J913*(G913+H913+I913)+J914*(I914+H914+G914)+J915*(G915+H915+I915))/(D911*1000)</f>
        <v>13.0005</v>
      </c>
      <c r="M911" s="133"/>
    </row>
    <row r="912" spans="1:13" ht="15">
      <c r="A912" s="177"/>
      <c r="B912" s="6" t="s">
        <v>1014</v>
      </c>
      <c r="C912" s="194"/>
      <c r="D912" s="6"/>
      <c r="E912" s="139" t="s">
        <v>26</v>
      </c>
      <c r="F912" s="139" t="s">
        <v>24</v>
      </c>
      <c r="G912" s="125">
        <v>39</v>
      </c>
      <c r="H912" s="125">
        <v>28</v>
      </c>
      <c r="I912" s="125">
        <v>33</v>
      </c>
      <c r="J912" s="35">
        <v>243</v>
      </c>
      <c r="K912" s="131">
        <v>238</v>
      </c>
      <c r="L912" s="58"/>
      <c r="M912" s="56"/>
    </row>
    <row r="913" spans="1:13" ht="15">
      <c r="A913" s="177"/>
      <c r="B913" s="6" t="s">
        <v>1015</v>
      </c>
      <c r="C913" s="194"/>
      <c r="D913" s="6"/>
      <c r="E913" s="139" t="s">
        <v>47</v>
      </c>
      <c r="F913" s="139" t="s">
        <v>24</v>
      </c>
      <c r="G913" s="125">
        <v>1</v>
      </c>
      <c r="H913" s="125">
        <v>0</v>
      </c>
      <c r="I913" s="125">
        <v>2</v>
      </c>
      <c r="J913" s="35">
        <v>243</v>
      </c>
      <c r="K913" s="131">
        <v>238</v>
      </c>
      <c r="L913" s="58"/>
      <c r="M913" s="56"/>
    </row>
    <row r="914" spans="1:13" ht="15">
      <c r="A914" s="177"/>
      <c r="B914" s="6" t="s">
        <v>1016</v>
      </c>
      <c r="C914" s="194"/>
      <c r="D914" s="6"/>
      <c r="E914" s="139" t="s">
        <v>47</v>
      </c>
      <c r="F914" s="139" t="s">
        <v>24</v>
      </c>
      <c r="G914" s="125">
        <v>5</v>
      </c>
      <c r="H914" s="125">
        <v>15</v>
      </c>
      <c r="I914" s="125">
        <v>1</v>
      </c>
      <c r="J914" s="35">
        <v>243</v>
      </c>
      <c r="K914" s="131">
        <v>238</v>
      </c>
      <c r="L914" s="58"/>
      <c r="M914" s="56"/>
    </row>
    <row r="915" spans="1:13" ht="15">
      <c r="A915" s="177"/>
      <c r="B915" s="6" t="s">
        <v>1017</v>
      </c>
      <c r="C915" s="194"/>
      <c r="D915" s="6"/>
      <c r="E915" s="139" t="s">
        <v>47</v>
      </c>
      <c r="F915" s="139" t="s">
        <v>24</v>
      </c>
      <c r="G915" s="125">
        <v>12</v>
      </c>
      <c r="H915" s="125"/>
      <c r="I915" s="125">
        <v>16</v>
      </c>
      <c r="J915" s="35">
        <v>243</v>
      </c>
      <c r="K915" s="131">
        <v>238</v>
      </c>
      <c r="L915" s="58"/>
      <c r="M915" s="56"/>
    </row>
    <row r="916" spans="1:13" ht="15.75" customHeight="1">
      <c r="A916" s="163" t="s">
        <v>42</v>
      </c>
      <c r="B916" s="6" t="s">
        <v>1018</v>
      </c>
      <c r="C916" s="9"/>
      <c r="D916" s="6">
        <v>630</v>
      </c>
      <c r="E916" s="35" t="s">
        <v>26</v>
      </c>
      <c r="F916" s="35" t="s">
        <v>21</v>
      </c>
      <c r="G916" s="125">
        <v>11</v>
      </c>
      <c r="H916" s="125">
        <v>31</v>
      </c>
      <c r="I916" s="125">
        <v>22</v>
      </c>
      <c r="J916" s="35">
        <v>237</v>
      </c>
      <c r="K916" s="131">
        <v>235</v>
      </c>
      <c r="L916" s="58">
        <f>100*(J916*(G916+H916+I916)+J917*(G917+H917+I917)+J918*(G918+H918+I918)+J919*(I919+H919+G919))/(D916*1000)</f>
        <v>3.9123809523809525</v>
      </c>
      <c r="M916" s="56"/>
    </row>
    <row r="917" spans="1:13" ht="26.25" customHeight="1">
      <c r="A917" s="163"/>
      <c r="B917" s="6" t="s">
        <v>1019</v>
      </c>
      <c r="C917" s="189" t="s">
        <v>1020</v>
      </c>
      <c r="D917" s="6"/>
      <c r="E917" s="35" t="s">
        <v>47</v>
      </c>
      <c r="F917" s="35" t="s">
        <v>18</v>
      </c>
      <c r="G917" s="125">
        <v>11</v>
      </c>
      <c r="H917" s="125">
        <v>12</v>
      </c>
      <c r="I917" s="125">
        <v>11</v>
      </c>
      <c r="J917" s="35">
        <v>237</v>
      </c>
      <c r="K917" s="131">
        <v>235</v>
      </c>
      <c r="L917" s="58"/>
      <c r="M917" s="56"/>
    </row>
    <row r="918" spans="1:13" ht="15">
      <c r="A918" s="163"/>
      <c r="B918" s="6" t="s">
        <v>1021</v>
      </c>
      <c r="C918" s="189"/>
      <c r="D918" s="6"/>
      <c r="E918" s="35" t="s">
        <v>18</v>
      </c>
      <c r="F918" s="35" t="s">
        <v>19</v>
      </c>
      <c r="G918" s="125">
        <v>3</v>
      </c>
      <c r="H918" s="125">
        <v>0</v>
      </c>
      <c r="I918" s="125">
        <v>0</v>
      </c>
      <c r="J918" s="35">
        <v>237</v>
      </c>
      <c r="K918" s="131">
        <v>235</v>
      </c>
      <c r="L918" s="58"/>
      <c r="M918" s="56"/>
    </row>
    <row r="919" spans="1:13" ht="15">
      <c r="A919" s="163"/>
      <c r="B919" s="6" t="s">
        <v>1022</v>
      </c>
      <c r="C919" s="189"/>
      <c r="D919" s="6"/>
      <c r="E919" s="35" t="s">
        <v>82</v>
      </c>
      <c r="F919" s="35" t="s">
        <v>21</v>
      </c>
      <c r="G919" s="125">
        <v>0</v>
      </c>
      <c r="H919" s="125">
        <v>2</v>
      </c>
      <c r="I919" s="125">
        <v>1</v>
      </c>
      <c r="J919" s="35">
        <v>237</v>
      </c>
      <c r="K919" s="131">
        <v>235</v>
      </c>
      <c r="L919" s="58"/>
      <c r="M919" s="56"/>
    </row>
    <row r="920" spans="1:13" ht="15">
      <c r="A920" s="163"/>
      <c r="B920" s="6" t="s">
        <v>1023</v>
      </c>
      <c r="C920" s="189"/>
      <c r="D920" s="6">
        <v>630</v>
      </c>
      <c r="E920" s="35" t="s">
        <v>21</v>
      </c>
      <c r="F920" s="35" t="s">
        <v>22</v>
      </c>
      <c r="G920" s="125">
        <v>7</v>
      </c>
      <c r="H920" s="125">
        <v>5</v>
      </c>
      <c r="I920" s="125">
        <v>3</v>
      </c>
      <c r="J920" s="35">
        <v>232</v>
      </c>
      <c r="K920" s="131">
        <v>227</v>
      </c>
      <c r="L920" s="58">
        <f>100*(J920*(G920+H920+I920)+J921*(G921+H921+I921)+J922*(G922+H922+I922)+J923*(I923+H923+G923)+J924*(G924+H924+I924)+J925*(G925+H925+I925)+J926*(G926+H926+I926)+J927*(I927+H927+G927)+J928*(G928+H928+I928)+J929*(I929+H929+G929)+J930*(G930+H930+I930))/(D920*1000)</f>
        <v>15.466666666666667</v>
      </c>
      <c r="M920" s="56"/>
    </row>
    <row r="921" spans="1:13" ht="15">
      <c r="A921" s="163"/>
      <c r="B921" s="6" t="s">
        <v>1024</v>
      </c>
      <c r="C921" s="189"/>
      <c r="D921" s="6"/>
      <c r="E921" s="35" t="s">
        <v>21</v>
      </c>
      <c r="F921" s="35" t="s">
        <v>22</v>
      </c>
      <c r="G921" s="125">
        <v>7</v>
      </c>
      <c r="H921" s="125">
        <v>8</v>
      </c>
      <c r="I921" s="125">
        <v>11</v>
      </c>
      <c r="J921" s="35">
        <v>232</v>
      </c>
      <c r="K921" s="131">
        <v>227</v>
      </c>
      <c r="L921" s="58"/>
      <c r="M921" s="56"/>
    </row>
    <row r="922" spans="1:13" ht="15">
      <c r="A922" s="163"/>
      <c r="B922" s="6" t="s">
        <v>1025</v>
      </c>
      <c r="C922" s="189"/>
      <c r="D922" s="6"/>
      <c r="E922" s="35" t="s">
        <v>82</v>
      </c>
      <c r="F922" s="35" t="s">
        <v>24</v>
      </c>
      <c r="G922" s="125">
        <v>8</v>
      </c>
      <c r="H922" s="125">
        <v>5</v>
      </c>
      <c r="I922" s="125">
        <v>10</v>
      </c>
      <c r="J922" s="35">
        <v>232</v>
      </c>
      <c r="K922" s="131">
        <v>227</v>
      </c>
      <c r="L922" s="58"/>
      <c r="M922" s="56"/>
    </row>
    <row r="923" spans="1:13" ht="15">
      <c r="A923" s="163"/>
      <c r="B923" s="6" t="s">
        <v>1026</v>
      </c>
      <c r="C923" s="189"/>
      <c r="D923" s="6"/>
      <c r="E923" s="35" t="s">
        <v>18</v>
      </c>
      <c r="F923" s="35" t="s">
        <v>19</v>
      </c>
      <c r="G923" s="125">
        <v>20</v>
      </c>
      <c r="H923" s="125">
        <v>2</v>
      </c>
      <c r="I923" s="125">
        <v>10</v>
      </c>
      <c r="J923" s="35">
        <v>232</v>
      </c>
      <c r="K923" s="131">
        <v>227</v>
      </c>
      <c r="L923" s="58"/>
      <c r="M923" s="56"/>
    </row>
    <row r="924" spans="1:13" ht="15">
      <c r="A924" s="163"/>
      <c r="B924" s="6" t="s">
        <v>1027</v>
      </c>
      <c r="C924" s="189"/>
      <c r="D924" s="6"/>
      <c r="E924" s="35" t="s">
        <v>24</v>
      </c>
      <c r="F924" s="35" t="s">
        <v>22</v>
      </c>
      <c r="G924" s="125">
        <v>2</v>
      </c>
      <c r="H924" s="125">
        <v>1</v>
      </c>
      <c r="I924" s="125">
        <v>1</v>
      </c>
      <c r="J924" s="35">
        <v>232</v>
      </c>
      <c r="K924" s="131">
        <v>227</v>
      </c>
      <c r="L924" s="58"/>
      <c r="M924" s="56"/>
    </row>
    <row r="925" spans="1:13" ht="15">
      <c r="A925" s="163"/>
      <c r="B925" s="6" t="s">
        <v>1028</v>
      </c>
      <c r="C925" s="189"/>
      <c r="D925" s="6"/>
      <c r="E925" s="35" t="s">
        <v>47</v>
      </c>
      <c r="F925" s="35" t="s">
        <v>18</v>
      </c>
      <c r="G925" s="125">
        <v>6</v>
      </c>
      <c r="H925" s="125">
        <v>1</v>
      </c>
      <c r="I925" s="125">
        <v>0</v>
      </c>
      <c r="J925" s="35">
        <v>232</v>
      </c>
      <c r="K925" s="131">
        <v>227</v>
      </c>
      <c r="L925" s="58"/>
      <c r="M925" s="56"/>
    </row>
    <row r="926" spans="1:13" ht="15">
      <c r="A926" s="163"/>
      <c r="B926" s="6" t="s">
        <v>1029</v>
      </c>
      <c r="C926" s="9"/>
      <c r="D926" s="6"/>
      <c r="E926" s="35" t="s">
        <v>26</v>
      </c>
      <c r="F926" s="35" t="s">
        <v>24</v>
      </c>
      <c r="G926" s="125">
        <v>4</v>
      </c>
      <c r="H926" s="125">
        <v>1</v>
      </c>
      <c r="I926" s="125">
        <v>0</v>
      </c>
      <c r="J926" s="35">
        <v>232</v>
      </c>
      <c r="K926" s="131">
        <v>227</v>
      </c>
      <c r="L926" s="58"/>
      <c r="M926" s="56"/>
    </row>
    <row r="927" spans="1:13" ht="15">
      <c r="A927" s="163"/>
      <c r="B927" s="6" t="s">
        <v>1030</v>
      </c>
      <c r="C927" s="9"/>
      <c r="D927" s="6"/>
      <c r="E927" s="35" t="s">
        <v>30</v>
      </c>
      <c r="F927" s="35" t="s">
        <v>24</v>
      </c>
      <c r="G927" s="125">
        <v>50</v>
      </c>
      <c r="H927" s="125">
        <v>78</v>
      </c>
      <c r="I927" s="125">
        <v>89</v>
      </c>
      <c r="J927" s="35">
        <v>232</v>
      </c>
      <c r="K927" s="131">
        <v>227</v>
      </c>
      <c r="L927" s="58"/>
      <c r="M927" s="56"/>
    </row>
    <row r="928" spans="1:13" ht="15">
      <c r="A928" s="163"/>
      <c r="B928" s="6" t="s">
        <v>1031</v>
      </c>
      <c r="C928" s="9"/>
      <c r="D928" s="6"/>
      <c r="E928" s="35" t="s">
        <v>22</v>
      </c>
      <c r="F928" s="35" t="s">
        <v>19</v>
      </c>
      <c r="G928" s="125">
        <v>0</v>
      </c>
      <c r="H928" s="125">
        <v>3</v>
      </c>
      <c r="I928" s="125">
        <v>1</v>
      </c>
      <c r="J928" s="35">
        <v>232</v>
      </c>
      <c r="K928" s="131">
        <v>227</v>
      </c>
      <c r="L928" s="58"/>
      <c r="M928" s="56"/>
    </row>
    <row r="929" spans="1:13" ht="15">
      <c r="A929" s="163"/>
      <c r="B929" s="6" t="s">
        <v>1032</v>
      </c>
      <c r="C929" s="9"/>
      <c r="D929" s="6"/>
      <c r="E929" s="35" t="s">
        <v>47</v>
      </c>
      <c r="F929" s="35" t="s">
        <v>24</v>
      </c>
      <c r="G929" s="125">
        <v>9</v>
      </c>
      <c r="H929" s="125">
        <v>12</v>
      </c>
      <c r="I929" s="125">
        <v>26</v>
      </c>
      <c r="J929" s="35">
        <v>232</v>
      </c>
      <c r="K929" s="131">
        <v>227</v>
      </c>
      <c r="L929" s="58"/>
      <c r="M929" s="56"/>
    </row>
    <row r="930" spans="1:13" ht="15">
      <c r="A930" s="163"/>
      <c r="B930" s="6" t="s">
        <v>1033</v>
      </c>
      <c r="C930" s="9"/>
      <c r="D930" s="6"/>
      <c r="E930" s="35" t="s">
        <v>24</v>
      </c>
      <c r="F930" s="35" t="s">
        <v>22</v>
      </c>
      <c r="G930" s="125">
        <v>2</v>
      </c>
      <c r="H930" s="125">
        <v>27</v>
      </c>
      <c r="I930" s="125">
        <v>11</v>
      </c>
      <c r="J930" s="35">
        <v>232</v>
      </c>
      <c r="K930" s="131">
        <v>227</v>
      </c>
      <c r="L930" s="58"/>
      <c r="M930" s="56"/>
    </row>
    <row r="931" spans="1:13" ht="15.75" customHeight="1">
      <c r="A931" s="163" t="s">
        <v>42</v>
      </c>
      <c r="B931" s="6" t="s">
        <v>1034</v>
      </c>
      <c r="C931" s="9"/>
      <c r="D931" s="6">
        <v>400</v>
      </c>
      <c r="E931" s="35" t="s">
        <v>22</v>
      </c>
      <c r="F931" s="35" t="s">
        <v>19</v>
      </c>
      <c r="G931" s="125">
        <v>2</v>
      </c>
      <c r="H931" s="125">
        <v>1</v>
      </c>
      <c r="I931" s="125">
        <v>1</v>
      </c>
      <c r="J931" s="35">
        <v>243</v>
      </c>
      <c r="K931" s="131">
        <v>236</v>
      </c>
      <c r="L931" s="58">
        <f>100*(J931*(G931+H931+I931)+J932*(G932+H932+I932)+J933*(G933+H933+I933)+J934*(I934+H934+G934))/(D931*1000)</f>
        <v>2.187</v>
      </c>
      <c r="M931" s="56"/>
    </row>
    <row r="932" spans="1:13" ht="15">
      <c r="A932" s="163"/>
      <c r="B932" s="6" t="s">
        <v>1035</v>
      </c>
      <c r="C932" s="9"/>
      <c r="D932" s="6"/>
      <c r="E932" s="35" t="s">
        <v>47</v>
      </c>
      <c r="F932" s="35" t="s">
        <v>24</v>
      </c>
      <c r="G932" s="125">
        <v>1</v>
      </c>
      <c r="H932" s="125">
        <v>0</v>
      </c>
      <c r="I932" s="125">
        <v>0</v>
      </c>
      <c r="J932" s="35">
        <v>243</v>
      </c>
      <c r="K932" s="131">
        <v>236</v>
      </c>
      <c r="L932" s="58"/>
      <c r="M932" s="56"/>
    </row>
    <row r="933" spans="1:13" ht="15">
      <c r="A933" s="163"/>
      <c r="B933" s="6" t="s">
        <v>1036</v>
      </c>
      <c r="C933" s="9"/>
      <c r="D933" s="6"/>
      <c r="E933" s="35" t="s">
        <v>24</v>
      </c>
      <c r="F933" s="35" t="s">
        <v>22</v>
      </c>
      <c r="G933" s="125">
        <v>8</v>
      </c>
      <c r="H933" s="125">
        <v>1</v>
      </c>
      <c r="I933" s="125">
        <v>3</v>
      </c>
      <c r="J933" s="35">
        <v>243</v>
      </c>
      <c r="K933" s="131">
        <v>236</v>
      </c>
      <c r="L933" s="58"/>
      <c r="M933" s="56"/>
    </row>
    <row r="934" spans="1:13" ht="15">
      <c r="A934" s="163"/>
      <c r="B934" s="6" t="s">
        <v>1037</v>
      </c>
      <c r="C934" s="9"/>
      <c r="D934" s="6"/>
      <c r="E934" s="35" t="s">
        <v>24</v>
      </c>
      <c r="F934" s="35" t="s">
        <v>24</v>
      </c>
      <c r="G934" s="125">
        <v>5</v>
      </c>
      <c r="H934" s="125">
        <v>8</v>
      </c>
      <c r="I934" s="125">
        <v>6</v>
      </c>
      <c r="J934" s="35">
        <v>243</v>
      </c>
      <c r="K934" s="131">
        <v>236</v>
      </c>
      <c r="L934" s="58"/>
      <c r="M934" s="56"/>
    </row>
    <row r="935" spans="1:13" ht="15">
      <c r="A935" s="163"/>
      <c r="B935" s="6" t="s">
        <v>1038</v>
      </c>
      <c r="C935" s="16"/>
      <c r="D935" s="6">
        <v>400</v>
      </c>
      <c r="E935" s="35" t="s">
        <v>26</v>
      </c>
      <c r="F935" s="35" t="s">
        <v>24</v>
      </c>
      <c r="G935" s="125">
        <v>18</v>
      </c>
      <c r="H935" s="125">
        <v>13</v>
      </c>
      <c r="I935" s="125">
        <v>25</v>
      </c>
      <c r="J935" s="35">
        <v>244</v>
      </c>
      <c r="K935" s="131">
        <v>238</v>
      </c>
      <c r="L935" s="58">
        <f>100*(J935*(G935+H935+I935)+J936*(G936+H936+I936)+J937*(G937+H937+I937)+J938*(I938+H938+G938)+J939*(G939+H939+I939)+J940*(G940+H940+I940)+J941*(G941+H941+I941)+J942*(I942+H942+G942)+J943*(G943+H943+I943))/(D935*1000)</f>
        <v>35.258</v>
      </c>
      <c r="M935" s="56"/>
    </row>
    <row r="936" spans="1:13" ht="15">
      <c r="A936" s="163"/>
      <c r="B936" s="6" t="s">
        <v>1039</v>
      </c>
      <c r="C936" s="9"/>
      <c r="D936" s="6"/>
      <c r="E936" s="35" t="s">
        <v>21</v>
      </c>
      <c r="F936" s="35" t="s">
        <v>24</v>
      </c>
      <c r="G936" s="125">
        <v>18</v>
      </c>
      <c r="H936" s="125">
        <v>0</v>
      </c>
      <c r="I936" s="125">
        <v>22</v>
      </c>
      <c r="J936" s="35">
        <v>244</v>
      </c>
      <c r="K936" s="131">
        <v>238</v>
      </c>
      <c r="L936" s="58"/>
      <c r="M936" s="56"/>
    </row>
    <row r="937" spans="1:13" ht="15">
      <c r="A937" s="163"/>
      <c r="B937" s="6" t="s">
        <v>1040</v>
      </c>
      <c r="C937" s="9"/>
      <c r="D937" s="6"/>
      <c r="E937" s="35" t="s">
        <v>26</v>
      </c>
      <c r="F937" s="35" t="s">
        <v>24</v>
      </c>
      <c r="G937" s="125">
        <v>16</v>
      </c>
      <c r="H937" s="125">
        <v>6</v>
      </c>
      <c r="I937" s="125">
        <v>14</v>
      </c>
      <c r="J937" s="35">
        <v>244</v>
      </c>
      <c r="K937" s="131">
        <v>238</v>
      </c>
      <c r="L937" s="58"/>
      <c r="M937" s="56"/>
    </row>
    <row r="938" spans="1:13" ht="15">
      <c r="A938" s="163"/>
      <c r="B938" s="6" t="s">
        <v>1041</v>
      </c>
      <c r="C938" s="9"/>
      <c r="D938" s="6"/>
      <c r="E938" s="35" t="s">
        <v>47</v>
      </c>
      <c r="F938" s="35" t="s">
        <v>24</v>
      </c>
      <c r="G938" s="125">
        <v>28</v>
      </c>
      <c r="H938" s="125">
        <v>41</v>
      </c>
      <c r="I938" s="125">
        <v>28</v>
      </c>
      <c r="J938" s="35">
        <v>244</v>
      </c>
      <c r="K938" s="131">
        <v>238</v>
      </c>
      <c r="L938" s="58"/>
      <c r="M938" s="56"/>
    </row>
    <row r="939" spans="1:13" ht="15">
      <c r="A939" s="163"/>
      <c r="B939" s="6" t="s">
        <v>41</v>
      </c>
      <c r="C939" s="9"/>
      <c r="D939" s="6"/>
      <c r="E939" s="35" t="s">
        <v>22</v>
      </c>
      <c r="F939" s="35" t="s">
        <v>19</v>
      </c>
      <c r="G939" s="125">
        <v>3</v>
      </c>
      <c r="H939" s="125">
        <v>3</v>
      </c>
      <c r="I939" s="125">
        <v>2</v>
      </c>
      <c r="J939" s="35">
        <v>244</v>
      </c>
      <c r="K939" s="131">
        <v>238</v>
      </c>
      <c r="L939" s="58"/>
      <c r="M939" s="56"/>
    </row>
    <row r="940" spans="1:13" ht="15">
      <c r="A940" s="163"/>
      <c r="B940" s="6" t="s">
        <v>1042</v>
      </c>
      <c r="C940" s="9"/>
      <c r="D940" s="6"/>
      <c r="E940" s="35" t="s">
        <v>18</v>
      </c>
      <c r="F940" s="35" t="s">
        <v>19</v>
      </c>
      <c r="G940" s="125">
        <v>52</v>
      </c>
      <c r="H940" s="125">
        <v>45</v>
      </c>
      <c r="I940" s="125">
        <v>49</v>
      </c>
      <c r="J940" s="35">
        <v>244</v>
      </c>
      <c r="K940" s="131">
        <v>238</v>
      </c>
      <c r="L940" s="58"/>
      <c r="M940" s="56"/>
    </row>
    <row r="941" spans="1:13" ht="15">
      <c r="A941" s="163"/>
      <c r="B941" s="6" t="s">
        <v>1043</v>
      </c>
      <c r="C941" s="9"/>
      <c r="D941" s="6"/>
      <c r="E941" s="35" t="s">
        <v>21</v>
      </c>
      <c r="F941" s="35" t="s">
        <v>18</v>
      </c>
      <c r="G941" s="125">
        <v>58</v>
      </c>
      <c r="H941" s="125">
        <v>15</v>
      </c>
      <c r="I941" s="125">
        <v>28</v>
      </c>
      <c r="J941" s="35">
        <v>244</v>
      </c>
      <c r="K941" s="131">
        <v>238</v>
      </c>
      <c r="L941" s="58"/>
      <c r="M941" s="56"/>
    </row>
    <row r="942" spans="1:13" ht="15">
      <c r="A942" s="163"/>
      <c r="B942" s="6" t="s">
        <v>1044</v>
      </c>
      <c r="C942" s="9"/>
      <c r="D942" s="6"/>
      <c r="E942" s="35" t="s">
        <v>30</v>
      </c>
      <c r="F942" s="35" t="s">
        <v>21</v>
      </c>
      <c r="G942" s="125">
        <v>25</v>
      </c>
      <c r="H942" s="125">
        <v>33</v>
      </c>
      <c r="I942" s="125">
        <v>20</v>
      </c>
      <c r="J942" s="35">
        <v>244</v>
      </c>
      <c r="K942" s="131">
        <v>238</v>
      </c>
      <c r="L942" s="58"/>
      <c r="M942" s="56"/>
    </row>
    <row r="943" spans="1:13" ht="15">
      <c r="A943" s="163"/>
      <c r="B943" s="6" t="s">
        <v>1045</v>
      </c>
      <c r="C943" s="9"/>
      <c r="D943" s="6"/>
      <c r="E943" s="35" t="s">
        <v>47</v>
      </c>
      <c r="F943" s="35" t="s">
        <v>18</v>
      </c>
      <c r="G943" s="125">
        <v>4</v>
      </c>
      <c r="H943" s="125">
        <v>5</v>
      </c>
      <c r="I943" s="125">
        <v>7</v>
      </c>
      <c r="J943" s="35">
        <v>244</v>
      </c>
      <c r="K943" s="131">
        <v>238</v>
      </c>
      <c r="L943" s="58"/>
      <c r="M943" s="56"/>
    </row>
    <row r="944" spans="1:13" ht="15.75" customHeight="1">
      <c r="A944" s="163" t="s">
        <v>806</v>
      </c>
      <c r="B944" s="6" t="s">
        <v>1046</v>
      </c>
      <c r="C944" s="181" t="s">
        <v>1047</v>
      </c>
      <c r="D944" s="6">
        <v>400</v>
      </c>
      <c r="E944" s="35" t="s">
        <v>26</v>
      </c>
      <c r="F944" s="35" t="s">
        <v>24</v>
      </c>
      <c r="G944" s="125">
        <v>1</v>
      </c>
      <c r="H944" s="125">
        <v>0</v>
      </c>
      <c r="I944" s="125">
        <v>5</v>
      </c>
      <c r="J944" s="35">
        <v>243</v>
      </c>
      <c r="K944" s="131">
        <v>240</v>
      </c>
      <c r="L944" s="58">
        <f>100*(J944*(G944+H944+I944)+J945*(G945+H945+I945))/(D944*1000)</f>
        <v>1.0935</v>
      </c>
      <c r="M944" s="56"/>
    </row>
    <row r="945" spans="1:13" ht="15.75" customHeight="1">
      <c r="A945" s="163"/>
      <c r="B945" s="6" t="s">
        <v>1048</v>
      </c>
      <c r="C945" s="181"/>
      <c r="D945" s="6"/>
      <c r="E945" s="35" t="s">
        <v>21</v>
      </c>
      <c r="F945" s="35" t="s">
        <v>24</v>
      </c>
      <c r="G945" s="125">
        <v>2</v>
      </c>
      <c r="H945" s="125">
        <v>1</v>
      </c>
      <c r="I945" s="125">
        <v>9</v>
      </c>
      <c r="J945" s="35">
        <v>243</v>
      </c>
      <c r="K945" s="131">
        <v>240</v>
      </c>
      <c r="L945" s="58"/>
      <c r="M945" s="56"/>
    </row>
    <row r="946" spans="1:13" ht="15" customHeight="1">
      <c r="A946" s="163"/>
      <c r="B946" s="6" t="s">
        <v>1049</v>
      </c>
      <c r="C946" s="181"/>
      <c r="D946" s="6">
        <v>320</v>
      </c>
      <c r="E946" s="35" t="s">
        <v>24</v>
      </c>
      <c r="F946" s="35" t="s">
        <v>22</v>
      </c>
      <c r="G946" s="125">
        <v>10</v>
      </c>
      <c r="H946" s="125">
        <v>8</v>
      </c>
      <c r="I946" s="125">
        <v>11</v>
      </c>
      <c r="J946" s="35">
        <v>231</v>
      </c>
      <c r="K946" s="131">
        <v>230</v>
      </c>
      <c r="L946" s="58">
        <f>100*(J946*(G946+H946+I946))/(D946*1000)</f>
        <v>2.0934375</v>
      </c>
      <c r="M946" s="56"/>
    </row>
    <row r="947" spans="1:13" s="77" customFormat="1" ht="28.5" customHeight="1">
      <c r="A947" s="163" t="s">
        <v>755</v>
      </c>
      <c r="B947" s="16" t="s">
        <v>1050</v>
      </c>
      <c r="C947" s="194" t="s">
        <v>1051</v>
      </c>
      <c r="D947" s="17">
        <v>400</v>
      </c>
      <c r="E947" s="35" t="s">
        <v>26</v>
      </c>
      <c r="F947" s="35" t="s">
        <v>24</v>
      </c>
      <c r="G947" s="132">
        <v>2</v>
      </c>
      <c r="H947" s="132">
        <v>6</v>
      </c>
      <c r="I947" s="132">
        <v>5</v>
      </c>
      <c r="J947" s="35">
        <v>234</v>
      </c>
      <c r="K947" s="131">
        <v>231</v>
      </c>
      <c r="L947" s="76">
        <f>100*(J947*(G947+H947+I947)+J948*(G948+H948+I948)+J949*(G949+H949+I949)+J950*(I950+H950+G950))/(D947*1000)</f>
        <v>1.872</v>
      </c>
      <c r="M947" s="133"/>
    </row>
    <row r="948" spans="1:13" ht="15">
      <c r="A948" s="163"/>
      <c r="B948" s="6" t="s">
        <v>1052</v>
      </c>
      <c r="C948" s="194"/>
      <c r="D948" s="6"/>
      <c r="E948" s="35" t="s">
        <v>18</v>
      </c>
      <c r="F948" s="35" t="s">
        <v>18</v>
      </c>
      <c r="G948" s="125">
        <v>1</v>
      </c>
      <c r="H948" s="125">
        <v>0</v>
      </c>
      <c r="I948" s="125">
        <v>1</v>
      </c>
      <c r="J948" s="35">
        <v>234</v>
      </c>
      <c r="K948" s="131">
        <v>231</v>
      </c>
      <c r="L948" s="58"/>
      <c r="M948" s="56"/>
    </row>
    <row r="949" spans="1:13" ht="15">
      <c r="A949" s="163"/>
      <c r="B949" s="6" t="s">
        <v>1053</v>
      </c>
      <c r="C949" s="194"/>
      <c r="D949" s="6"/>
      <c r="E949" s="35" t="s">
        <v>22</v>
      </c>
      <c r="F949" s="35" t="s">
        <v>19</v>
      </c>
      <c r="G949" s="125">
        <v>3</v>
      </c>
      <c r="H949" s="125">
        <v>1</v>
      </c>
      <c r="I949" s="125">
        <v>9</v>
      </c>
      <c r="J949" s="35">
        <v>234</v>
      </c>
      <c r="K949" s="131">
        <v>231</v>
      </c>
      <c r="L949" s="58"/>
      <c r="M949" s="56"/>
    </row>
    <row r="950" spans="1:13" ht="15">
      <c r="A950" s="163"/>
      <c r="B950" s="6" t="s">
        <v>1054</v>
      </c>
      <c r="C950" s="194"/>
      <c r="D950" s="6"/>
      <c r="E950" s="35" t="s">
        <v>19</v>
      </c>
      <c r="F950" s="35" t="s">
        <v>19</v>
      </c>
      <c r="G950" s="125">
        <v>4</v>
      </c>
      <c r="H950" s="125">
        <v>0</v>
      </c>
      <c r="I950" s="125">
        <v>0</v>
      </c>
      <c r="J950" s="35">
        <v>234</v>
      </c>
      <c r="K950" s="131">
        <v>231</v>
      </c>
      <c r="L950" s="58"/>
      <c r="M950" s="56"/>
    </row>
    <row r="951" spans="1:13" ht="15.75" customHeight="1">
      <c r="A951" s="163" t="s">
        <v>806</v>
      </c>
      <c r="B951" s="6" t="s">
        <v>1055</v>
      </c>
      <c r="C951" s="9"/>
      <c r="D951" s="6">
        <v>630</v>
      </c>
      <c r="E951" s="35" t="s">
        <v>18</v>
      </c>
      <c r="F951" s="35" t="s">
        <v>18</v>
      </c>
      <c r="G951" s="125">
        <v>16</v>
      </c>
      <c r="H951" s="125">
        <v>15</v>
      </c>
      <c r="I951" s="125">
        <v>9</v>
      </c>
      <c r="J951" s="35">
        <v>244</v>
      </c>
      <c r="K951" s="131">
        <v>240</v>
      </c>
      <c r="L951" s="58">
        <f>100*(J951*(G951+H951+I951)+J952*(G952+H952+I952)+J953*(G953+H953+I953)+J954*(I954+H954+G954)+J955*(G955+H955+I955)+J956*(G956+H956+I956)+J957*(G957+H957+I957)+J958*(I958+H958+G958)+J959*(G959+H959+I959))/(D951*1000)</f>
        <v>16.653968253968255</v>
      </c>
      <c r="M951" s="56"/>
    </row>
    <row r="952" spans="1:13" ht="15">
      <c r="A952" s="163"/>
      <c r="B952" s="6" t="s">
        <v>1056</v>
      </c>
      <c r="C952" s="9"/>
      <c r="D952" s="6"/>
      <c r="E952" s="35" t="s">
        <v>18</v>
      </c>
      <c r="F952" s="35" t="s">
        <v>19</v>
      </c>
      <c r="G952" s="125">
        <v>14</v>
      </c>
      <c r="H952" s="125">
        <v>21</v>
      </c>
      <c r="I952" s="125">
        <v>11</v>
      </c>
      <c r="J952" s="35">
        <v>244</v>
      </c>
      <c r="K952" s="131">
        <v>240</v>
      </c>
      <c r="L952" s="58"/>
      <c r="M952" s="56"/>
    </row>
    <row r="953" spans="1:13" ht="15">
      <c r="A953" s="163"/>
      <c r="B953" s="6" t="s">
        <v>1057</v>
      </c>
      <c r="C953" s="9"/>
      <c r="D953" s="6"/>
      <c r="E953" s="35" t="s">
        <v>22</v>
      </c>
      <c r="F953" s="35" t="s">
        <v>22</v>
      </c>
      <c r="G953" s="125">
        <v>32</v>
      </c>
      <c r="H953" s="125">
        <v>28</v>
      </c>
      <c r="I953" s="125">
        <v>22</v>
      </c>
      <c r="J953" s="35">
        <v>244</v>
      </c>
      <c r="K953" s="131">
        <v>240</v>
      </c>
      <c r="L953" s="58"/>
      <c r="M953" s="56"/>
    </row>
    <row r="954" spans="1:13" ht="15.75" customHeight="1">
      <c r="A954" s="163"/>
      <c r="B954" s="6" t="s">
        <v>1058</v>
      </c>
      <c r="C954" s="181" t="s">
        <v>1059</v>
      </c>
      <c r="D954" s="6"/>
      <c r="E954" s="35" t="s">
        <v>21</v>
      </c>
      <c r="F954" s="35" t="s">
        <v>18</v>
      </c>
      <c r="G954" s="125">
        <v>1</v>
      </c>
      <c r="H954" s="125">
        <v>0</v>
      </c>
      <c r="I954" s="125">
        <v>1</v>
      </c>
      <c r="J954" s="35">
        <v>244</v>
      </c>
      <c r="K954" s="131">
        <v>240</v>
      </c>
      <c r="L954" s="58"/>
      <c r="M954" s="56"/>
    </row>
    <row r="955" spans="1:13" ht="15">
      <c r="A955" s="163"/>
      <c r="B955" s="6" t="s">
        <v>1060</v>
      </c>
      <c r="C955" s="181"/>
      <c r="D955" s="6"/>
      <c r="E955" s="35" t="s">
        <v>22</v>
      </c>
      <c r="F955" s="35" t="s">
        <v>19</v>
      </c>
      <c r="G955" s="125">
        <v>7</v>
      </c>
      <c r="H955" s="125">
        <v>2</v>
      </c>
      <c r="I955" s="125">
        <v>5</v>
      </c>
      <c r="J955" s="35">
        <v>244</v>
      </c>
      <c r="K955" s="131">
        <v>240</v>
      </c>
      <c r="L955" s="58"/>
      <c r="M955" s="56"/>
    </row>
    <row r="956" spans="1:13" ht="15">
      <c r="A956" s="163"/>
      <c r="B956" s="6" t="s">
        <v>1061</v>
      </c>
      <c r="C956" s="181"/>
      <c r="D956" s="6"/>
      <c r="E956" s="35" t="s">
        <v>19</v>
      </c>
      <c r="F956" s="35" t="s">
        <v>19</v>
      </c>
      <c r="G956" s="125">
        <v>1</v>
      </c>
      <c r="H956" s="125">
        <v>1</v>
      </c>
      <c r="I956" s="125">
        <v>1</v>
      </c>
      <c r="J956" s="35">
        <v>244</v>
      </c>
      <c r="K956" s="131">
        <v>240</v>
      </c>
      <c r="L956" s="58"/>
      <c r="M956" s="56"/>
    </row>
    <row r="957" spans="1:13" ht="15">
      <c r="A957" s="163"/>
      <c r="B957" s="6" t="s">
        <v>1062</v>
      </c>
      <c r="C957" s="181"/>
      <c r="D957" s="6"/>
      <c r="E957" s="35" t="s">
        <v>82</v>
      </c>
      <c r="F957" s="35" t="s">
        <v>47</v>
      </c>
      <c r="G957" s="125">
        <v>49</v>
      </c>
      <c r="H957" s="125">
        <v>71</v>
      </c>
      <c r="I957" s="125">
        <v>81</v>
      </c>
      <c r="J957" s="35">
        <v>244</v>
      </c>
      <c r="K957" s="131">
        <v>240</v>
      </c>
      <c r="L957" s="58"/>
      <c r="M957" s="56"/>
    </row>
    <row r="958" spans="1:13" ht="15">
      <c r="A958" s="163"/>
      <c r="B958" s="6" t="s">
        <v>1063</v>
      </c>
      <c r="C958" s="181"/>
      <c r="D958" s="6"/>
      <c r="E958" s="35" t="s">
        <v>82</v>
      </c>
      <c r="F958" s="35" t="s">
        <v>47</v>
      </c>
      <c r="G958" s="125">
        <v>10</v>
      </c>
      <c r="H958" s="125">
        <v>13</v>
      </c>
      <c r="I958" s="125">
        <v>11</v>
      </c>
      <c r="J958" s="35">
        <v>244</v>
      </c>
      <c r="K958" s="131">
        <v>240</v>
      </c>
      <c r="L958" s="58"/>
      <c r="M958" s="56"/>
    </row>
    <row r="959" spans="1:13" ht="15">
      <c r="A959" s="163"/>
      <c r="B959" s="6" t="s">
        <v>1064</v>
      </c>
      <c r="C959" s="9"/>
      <c r="D959" s="6"/>
      <c r="E959" s="35" t="s">
        <v>30</v>
      </c>
      <c r="F959" s="35" t="s">
        <v>24</v>
      </c>
      <c r="G959" s="125">
        <v>7</v>
      </c>
      <c r="H959" s="125">
        <v>0</v>
      </c>
      <c r="I959" s="125">
        <v>1</v>
      </c>
      <c r="J959" s="35">
        <v>244</v>
      </c>
      <c r="K959" s="131">
        <v>240</v>
      </c>
      <c r="L959" s="58"/>
      <c r="M959" s="56"/>
    </row>
    <row r="960" spans="1:13" ht="15">
      <c r="A960" s="163"/>
      <c r="B960" s="6" t="s">
        <v>1065</v>
      </c>
      <c r="C960" s="9"/>
      <c r="D960" s="6">
        <v>400</v>
      </c>
      <c r="E960" s="35" t="s">
        <v>24</v>
      </c>
      <c r="F960" s="35" t="s">
        <v>22</v>
      </c>
      <c r="G960" s="125">
        <v>32</v>
      </c>
      <c r="H960" s="125">
        <v>27</v>
      </c>
      <c r="I960" s="125">
        <v>36</v>
      </c>
      <c r="J960" s="35">
        <v>244</v>
      </c>
      <c r="K960" s="131">
        <v>239</v>
      </c>
      <c r="L960" s="58">
        <f>100*(J960*(G960+H960+I960)+J961*(G961+H961+I961)+J962*(G962+H962+I962)+J963*(I963+H963+G963)+J964*(G964+H964+I964))/(D960*1000)</f>
        <v>20.923</v>
      </c>
      <c r="M960" s="56"/>
    </row>
    <row r="961" spans="1:13" ht="15">
      <c r="A961" s="163"/>
      <c r="B961" s="6" t="s">
        <v>1066</v>
      </c>
      <c r="C961" s="9"/>
      <c r="D961" s="6"/>
      <c r="E961" s="35" t="s">
        <v>26</v>
      </c>
      <c r="F961" s="35" t="s">
        <v>24</v>
      </c>
      <c r="G961" s="125">
        <v>14</v>
      </c>
      <c r="H961" s="125">
        <v>21</v>
      </c>
      <c r="I961" s="125">
        <v>13</v>
      </c>
      <c r="J961" s="35">
        <v>244</v>
      </c>
      <c r="K961" s="131">
        <v>239</v>
      </c>
      <c r="L961" s="58"/>
      <c r="M961" s="56"/>
    </row>
    <row r="962" spans="1:13" ht="15">
      <c r="A962" s="163"/>
      <c r="B962" s="6" t="s">
        <v>1067</v>
      </c>
      <c r="C962" s="9"/>
      <c r="D962" s="6"/>
      <c r="E962" s="35" t="s">
        <v>26</v>
      </c>
      <c r="F962" s="35" t="s">
        <v>24</v>
      </c>
      <c r="G962" s="125">
        <v>0</v>
      </c>
      <c r="H962" s="125">
        <v>0</v>
      </c>
      <c r="I962" s="125">
        <v>1</v>
      </c>
      <c r="J962" s="35">
        <v>244</v>
      </c>
      <c r="K962" s="131">
        <v>239</v>
      </c>
      <c r="L962" s="58"/>
      <c r="M962" s="56"/>
    </row>
    <row r="963" spans="1:13" ht="15">
      <c r="A963" s="163"/>
      <c r="B963" s="6" t="s">
        <v>1068</v>
      </c>
      <c r="C963" s="9"/>
      <c r="D963" s="6"/>
      <c r="E963" s="35" t="s">
        <v>24</v>
      </c>
      <c r="F963" s="35" t="s">
        <v>22</v>
      </c>
      <c r="G963" s="125">
        <v>1</v>
      </c>
      <c r="H963" s="125">
        <v>1</v>
      </c>
      <c r="I963" s="125">
        <v>2</v>
      </c>
      <c r="J963" s="35">
        <v>244</v>
      </c>
      <c r="K963" s="131">
        <v>239</v>
      </c>
      <c r="L963" s="58"/>
      <c r="M963" s="56"/>
    </row>
    <row r="964" spans="1:13" ht="15">
      <c r="A964" s="163"/>
      <c r="B964" s="6" t="s">
        <v>1069</v>
      </c>
      <c r="C964" s="9"/>
      <c r="D964" s="6"/>
      <c r="E964" s="35" t="s">
        <v>82</v>
      </c>
      <c r="F964" s="35" t="s">
        <v>47</v>
      </c>
      <c r="G964" s="125">
        <v>70</v>
      </c>
      <c r="H964" s="125">
        <v>47</v>
      </c>
      <c r="I964" s="125">
        <v>78</v>
      </c>
      <c r="J964" s="35">
        <v>244</v>
      </c>
      <c r="K964" s="131">
        <v>239</v>
      </c>
      <c r="L964" s="58"/>
      <c r="M964" s="56"/>
    </row>
    <row r="965" spans="1:13" ht="15.75" customHeight="1">
      <c r="A965" s="183" t="s">
        <v>806</v>
      </c>
      <c r="B965" s="6" t="s">
        <v>1070</v>
      </c>
      <c r="C965" s="9"/>
      <c r="D965" s="6">
        <v>320</v>
      </c>
      <c r="E965" s="35" t="s">
        <v>24</v>
      </c>
      <c r="F965" s="35" t="s">
        <v>22</v>
      </c>
      <c r="G965" s="136">
        <v>4</v>
      </c>
      <c r="H965" s="136">
        <v>2</v>
      </c>
      <c r="I965" s="136">
        <v>0</v>
      </c>
      <c r="J965" s="35">
        <v>246</v>
      </c>
      <c r="K965" s="131">
        <v>235</v>
      </c>
      <c r="L965" s="58">
        <f>100*(J965*(G965+H965+I965)+J966*(G966+H966+I966)+J967*(G967+H967+I967)+J968*(I968+H968+G968)+J969*(G969+H969+I969))/(D965*1000)</f>
        <v>10.60875</v>
      </c>
      <c r="M965" s="56"/>
    </row>
    <row r="966" spans="1:13" ht="15.75" customHeight="1">
      <c r="A966" s="183"/>
      <c r="B966" s="6" t="s">
        <v>1071</v>
      </c>
      <c r="C966" s="194" t="s">
        <v>1072</v>
      </c>
      <c r="D966" s="6"/>
      <c r="E966" s="35" t="s">
        <v>18</v>
      </c>
      <c r="F966" s="35" t="s">
        <v>19</v>
      </c>
      <c r="G966" s="136">
        <v>19</v>
      </c>
      <c r="H966" s="136">
        <v>14</v>
      </c>
      <c r="I966" s="136">
        <v>9</v>
      </c>
      <c r="J966" s="35">
        <v>246</v>
      </c>
      <c r="K966" s="131">
        <v>235</v>
      </c>
      <c r="L966" s="58"/>
      <c r="M966" s="56"/>
    </row>
    <row r="967" spans="1:13" ht="15">
      <c r="A967" s="183"/>
      <c r="B967" s="6" t="s">
        <v>1073</v>
      </c>
      <c r="C967" s="194"/>
      <c r="D967" s="6"/>
      <c r="E967" s="35" t="s">
        <v>30</v>
      </c>
      <c r="F967" s="35" t="s">
        <v>21</v>
      </c>
      <c r="G967" s="136">
        <v>2</v>
      </c>
      <c r="H967" s="136">
        <v>1</v>
      </c>
      <c r="I967" s="136">
        <v>0</v>
      </c>
      <c r="J967" s="35">
        <v>246</v>
      </c>
      <c r="K967" s="131">
        <v>235</v>
      </c>
      <c r="L967" s="58"/>
      <c r="M967" s="56"/>
    </row>
    <row r="968" spans="1:13" ht="15">
      <c r="A968" s="183"/>
      <c r="B968" s="6" t="s">
        <v>1074</v>
      </c>
      <c r="C968" s="194"/>
      <c r="D968" s="6"/>
      <c r="E968" s="35" t="s">
        <v>26</v>
      </c>
      <c r="F968" s="35" t="s">
        <v>24</v>
      </c>
      <c r="G968" s="143">
        <v>12</v>
      </c>
      <c r="H968" s="143">
        <v>9</v>
      </c>
      <c r="I968" s="143">
        <v>16</v>
      </c>
      <c r="J968" s="35">
        <v>246</v>
      </c>
      <c r="K968" s="131">
        <v>235</v>
      </c>
      <c r="L968" s="58"/>
      <c r="M968" s="56"/>
    </row>
    <row r="969" spans="1:13" ht="15">
      <c r="A969" s="183"/>
      <c r="B969" s="6" t="s">
        <v>1075</v>
      </c>
      <c r="C969" s="9"/>
      <c r="D969" s="6"/>
      <c r="E969" s="35" t="s">
        <v>47</v>
      </c>
      <c r="F969" s="35" t="s">
        <v>18</v>
      </c>
      <c r="G969" s="143">
        <v>21</v>
      </c>
      <c r="H969" s="143">
        <v>20</v>
      </c>
      <c r="I969" s="143">
        <v>9</v>
      </c>
      <c r="J969" s="35">
        <v>246</v>
      </c>
      <c r="K969" s="131">
        <v>235</v>
      </c>
      <c r="L969" s="58"/>
      <c r="M969" s="56"/>
    </row>
    <row r="970" spans="1:13" ht="51">
      <c r="A970" s="93" t="s">
        <v>755</v>
      </c>
      <c r="B970" s="6" t="s">
        <v>1076</v>
      </c>
      <c r="C970" s="16" t="s">
        <v>1077</v>
      </c>
      <c r="D970" s="6">
        <v>400</v>
      </c>
      <c r="E970" s="35" t="s">
        <v>21</v>
      </c>
      <c r="F970" s="35" t="s">
        <v>21</v>
      </c>
      <c r="G970" s="134">
        <v>8</v>
      </c>
      <c r="H970" s="134">
        <v>10</v>
      </c>
      <c r="I970" s="134">
        <v>9</v>
      </c>
      <c r="J970" s="35">
        <v>239</v>
      </c>
      <c r="K970" s="131">
        <v>233</v>
      </c>
      <c r="L970" s="58">
        <f>100*(J970*(G970+H970+I970))/(D970*1000)</f>
        <v>1.61325</v>
      </c>
      <c r="M970" s="56"/>
    </row>
    <row r="971" spans="1:13" ht="15.75" customHeight="1">
      <c r="A971" s="163" t="s">
        <v>232</v>
      </c>
      <c r="B971" s="6" t="s">
        <v>1078</v>
      </c>
      <c r="C971" s="9"/>
      <c r="D971" s="6">
        <v>630</v>
      </c>
      <c r="E971" s="135" t="s">
        <v>21</v>
      </c>
      <c r="F971" s="135" t="s">
        <v>24</v>
      </c>
      <c r="G971" s="134">
        <v>43</v>
      </c>
      <c r="H971" s="134">
        <v>56</v>
      </c>
      <c r="I971" s="134">
        <v>28</v>
      </c>
      <c r="J971" s="35">
        <v>244</v>
      </c>
      <c r="K971" s="131">
        <v>239</v>
      </c>
      <c r="L971" s="58">
        <f>100*(J971*(G971+H971+I971)+J972*(G972+H972+I972)+J973*(G973+H973+I973)+J974*(I974+H974+G974)+J975*(G975+H975+I975)+J976*(G976+H976+I976))/(D971*1000)</f>
        <v>19.326349206349207</v>
      </c>
      <c r="M971" s="56"/>
    </row>
    <row r="972" spans="1:13" ht="25.5" customHeight="1">
      <c r="A972" s="163"/>
      <c r="B972" s="6" t="s">
        <v>1079</v>
      </c>
      <c r="C972" s="194" t="s">
        <v>1080</v>
      </c>
      <c r="D972" s="6"/>
      <c r="E972" s="135" t="s">
        <v>47</v>
      </c>
      <c r="F972" s="135" t="s">
        <v>24</v>
      </c>
      <c r="G972" s="134">
        <v>30</v>
      </c>
      <c r="H972" s="134">
        <v>26</v>
      </c>
      <c r="I972" s="134">
        <v>35</v>
      </c>
      <c r="J972" s="35">
        <v>244</v>
      </c>
      <c r="K972" s="131">
        <v>239</v>
      </c>
      <c r="L972" s="58"/>
      <c r="M972" s="56"/>
    </row>
    <row r="973" spans="1:13" ht="15">
      <c r="A973" s="163"/>
      <c r="B973" s="6" t="s">
        <v>1081</v>
      </c>
      <c r="C973" s="194"/>
      <c r="D973" s="6"/>
      <c r="E973" s="135" t="s">
        <v>21</v>
      </c>
      <c r="F973" s="135" t="s">
        <v>18</v>
      </c>
      <c r="G973" s="134">
        <v>2</v>
      </c>
      <c r="H973" s="134">
        <v>7</v>
      </c>
      <c r="I973" s="134">
        <v>9</v>
      </c>
      <c r="J973" s="35">
        <v>244</v>
      </c>
      <c r="K973" s="131">
        <v>239</v>
      </c>
      <c r="L973" s="58"/>
      <c r="M973" s="56"/>
    </row>
    <row r="974" spans="1:13" ht="15">
      <c r="A974" s="163"/>
      <c r="B974" s="6" t="s">
        <v>1082</v>
      </c>
      <c r="C974" s="194"/>
      <c r="D974" s="6"/>
      <c r="E974" s="135" t="s">
        <v>47</v>
      </c>
      <c r="F974" s="135" t="s">
        <v>24</v>
      </c>
      <c r="G974" s="148">
        <v>9</v>
      </c>
      <c r="H974" s="148">
        <v>14</v>
      </c>
      <c r="I974" s="148">
        <v>17</v>
      </c>
      <c r="J974" s="35">
        <v>244</v>
      </c>
      <c r="K974" s="131">
        <v>239</v>
      </c>
      <c r="L974" s="58"/>
      <c r="M974" s="56"/>
    </row>
    <row r="975" spans="1:13" ht="15">
      <c r="A975" s="163"/>
      <c r="B975" s="6" t="s">
        <v>1083</v>
      </c>
      <c r="C975" s="194"/>
      <c r="D975" s="6"/>
      <c r="E975" s="135" t="s">
        <v>26</v>
      </c>
      <c r="F975" s="135" t="s">
        <v>18</v>
      </c>
      <c r="G975" s="134">
        <v>31</v>
      </c>
      <c r="H975" s="134">
        <v>43</v>
      </c>
      <c r="I975" s="134">
        <v>42</v>
      </c>
      <c r="J975" s="35">
        <v>244</v>
      </c>
      <c r="K975" s="131">
        <v>239</v>
      </c>
      <c r="L975" s="58"/>
      <c r="M975" s="56"/>
    </row>
    <row r="976" spans="1:13" ht="15">
      <c r="A976" s="163"/>
      <c r="B976" s="6" t="s">
        <v>1084</v>
      </c>
      <c r="C976" s="194"/>
      <c r="D976" s="6"/>
      <c r="E976" s="135" t="s">
        <v>26</v>
      </c>
      <c r="F976" s="135" t="s">
        <v>24</v>
      </c>
      <c r="G976" s="148">
        <v>42</v>
      </c>
      <c r="H976" s="148">
        <v>36</v>
      </c>
      <c r="I976" s="148">
        <v>29</v>
      </c>
      <c r="J976" s="35">
        <v>244</v>
      </c>
      <c r="K976" s="131">
        <v>239</v>
      </c>
      <c r="L976" s="58"/>
      <c r="M976" s="56"/>
    </row>
    <row r="977" spans="1:13" ht="15">
      <c r="A977" s="163"/>
      <c r="B977" s="6" t="s">
        <v>1085</v>
      </c>
      <c r="C977" s="194"/>
      <c r="D977" s="6">
        <v>630</v>
      </c>
      <c r="E977" s="135" t="s">
        <v>19</v>
      </c>
      <c r="F977" s="135" t="s">
        <v>19</v>
      </c>
      <c r="G977" s="134">
        <v>32</v>
      </c>
      <c r="H977" s="134">
        <v>32</v>
      </c>
      <c r="I977" s="134">
        <v>84</v>
      </c>
      <c r="J977" s="35">
        <v>238</v>
      </c>
      <c r="K977" s="131">
        <v>233</v>
      </c>
      <c r="L977" s="58">
        <f>100*(J977*(G977+H977+I977)+J978*(G978+H978+I978)+J979*(G979+H979+I979)+J980*(I980+H980+G980)+J981*(G981+H981+I981)+J982*(G982+H982+I982)+J983*(I983+H983+G983)+J984*(G984+H984+I984))/(D977*1000)</f>
        <v>18.057777777777776</v>
      </c>
      <c r="M977" s="56"/>
    </row>
    <row r="978" spans="1:13" ht="15">
      <c r="A978" s="163"/>
      <c r="B978" s="6" t="s">
        <v>1086</v>
      </c>
      <c r="C978" s="194"/>
      <c r="D978" s="6"/>
      <c r="E978" s="135" t="s">
        <v>26</v>
      </c>
      <c r="F978" s="135" t="s">
        <v>24</v>
      </c>
      <c r="G978" s="134">
        <v>14</v>
      </c>
      <c r="H978" s="134">
        <v>18</v>
      </c>
      <c r="I978" s="134">
        <v>16</v>
      </c>
      <c r="J978" s="35">
        <v>238</v>
      </c>
      <c r="K978" s="131">
        <v>233</v>
      </c>
      <c r="L978" s="58"/>
      <c r="M978" s="56"/>
    </row>
    <row r="979" spans="1:13" ht="15">
      <c r="A979" s="163"/>
      <c r="B979" s="6" t="s">
        <v>1087</v>
      </c>
      <c r="C979" s="194"/>
      <c r="D979" s="6"/>
      <c r="E979" s="135" t="s">
        <v>18</v>
      </c>
      <c r="F979" s="135" t="s">
        <v>19</v>
      </c>
      <c r="G979" s="143">
        <v>0</v>
      </c>
      <c r="H979" s="143">
        <v>0</v>
      </c>
      <c r="I979" s="143">
        <v>2</v>
      </c>
      <c r="J979" s="35">
        <v>238</v>
      </c>
      <c r="K979" s="131">
        <v>233</v>
      </c>
      <c r="L979" s="58"/>
      <c r="M979" s="56"/>
    </row>
    <row r="980" spans="1:13" ht="15">
      <c r="A980" s="163"/>
      <c r="B980" s="6" t="s">
        <v>1088</v>
      </c>
      <c r="C980" s="194"/>
      <c r="D980" s="6"/>
      <c r="E980" s="135" t="s">
        <v>26</v>
      </c>
      <c r="F980" s="135" t="s">
        <v>18</v>
      </c>
      <c r="G980" s="134">
        <v>1</v>
      </c>
      <c r="H980" s="134">
        <v>1</v>
      </c>
      <c r="I980" s="134">
        <v>1</v>
      </c>
      <c r="J980" s="35">
        <v>238</v>
      </c>
      <c r="K980" s="131">
        <v>233</v>
      </c>
      <c r="L980" s="58"/>
      <c r="M980" s="56"/>
    </row>
    <row r="981" spans="1:13" ht="15">
      <c r="A981" s="163"/>
      <c r="B981" s="6" t="s">
        <v>1089</v>
      </c>
      <c r="C981" s="194"/>
      <c r="D981" s="6"/>
      <c r="E981" s="135" t="s">
        <v>26</v>
      </c>
      <c r="F981" s="135" t="s">
        <v>24</v>
      </c>
      <c r="G981" s="134">
        <v>72</v>
      </c>
      <c r="H981" s="134">
        <v>92</v>
      </c>
      <c r="I981" s="134">
        <v>83</v>
      </c>
      <c r="J981" s="35">
        <v>238</v>
      </c>
      <c r="K981" s="131">
        <v>233</v>
      </c>
      <c r="L981" s="58"/>
      <c r="M981" s="56"/>
    </row>
    <row r="982" spans="1:13" ht="15">
      <c r="A982" s="163"/>
      <c r="B982" s="6" t="s">
        <v>1090</v>
      </c>
      <c r="C982" s="194"/>
      <c r="D982" s="6"/>
      <c r="E982" s="135" t="s">
        <v>26</v>
      </c>
      <c r="F982" s="135" t="s">
        <v>24</v>
      </c>
      <c r="G982" s="134">
        <v>6</v>
      </c>
      <c r="H982" s="134">
        <v>6</v>
      </c>
      <c r="I982" s="134">
        <v>4</v>
      </c>
      <c r="J982" s="35">
        <v>238</v>
      </c>
      <c r="K982" s="131">
        <v>233</v>
      </c>
      <c r="L982" s="58"/>
      <c r="M982" s="56"/>
    </row>
    <row r="983" spans="1:13" ht="15">
      <c r="A983" s="163"/>
      <c r="B983" s="6" t="s">
        <v>1081</v>
      </c>
      <c r="C983" s="194"/>
      <c r="D983" s="6"/>
      <c r="E983" s="135" t="s">
        <v>21</v>
      </c>
      <c r="F983" s="135" t="s">
        <v>18</v>
      </c>
      <c r="G983" s="134">
        <v>0</v>
      </c>
      <c r="H983" s="134">
        <v>0</v>
      </c>
      <c r="I983" s="134">
        <v>0</v>
      </c>
      <c r="J983" s="35">
        <v>238</v>
      </c>
      <c r="K983" s="131">
        <v>233</v>
      </c>
      <c r="L983" s="58"/>
      <c r="M983" s="56"/>
    </row>
    <row r="984" spans="1:13" ht="15">
      <c r="A984" s="163"/>
      <c r="B984" s="6" t="s">
        <v>1091</v>
      </c>
      <c r="C984" s="194"/>
      <c r="D984" s="6"/>
      <c r="E984" s="35" t="s">
        <v>19</v>
      </c>
      <c r="F984" s="35" t="s">
        <v>79</v>
      </c>
      <c r="G984" s="143">
        <v>4</v>
      </c>
      <c r="H984" s="143">
        <v>0</v>
      </c>
      <c r="I984" s="143">
        <v>10</v>
      </c>
      <c r="J984" s="35">
        <v>238</v>
      </c>
      <c r="K984" s="131">
        <v>233</v>
      </c>
      <c r="L984" s="58"/>
      <c r="M984" s="56"/>
    </row>
    <row r="985" spans="1:13" ht="15.75" customHeight="1">
      <c r="A985" s="171" t="s">
        <v>281</v>
      </c>
      <c r="B985" s="6" t="s">
        <v>1092</v>
      </c>
      <c r="C985" s="194" t="s">
        <v>1093</v>
      </c>
      <c r="D985" s="6">
        <v>250</v>
      </c>
      <c r="E985" s="35" t="s">
        <v>24</v>
      </c>
      <c r="F985" s="35" t="s">
        <v>24</v>
      </c>
      <c r="G985" s="125">
        <v>23</v>
      </c>
      <c r="H985" s="125">
        <v>37</v>
      </c>
      <c r="I985" s="125">
        <v>22</v>
      </c>
      <c r="J985" s="35">
        <v>239</v>
      </c>
      <c r="K985" s="131">
        <v>230</v>
      </c>
      <c r="L985" s="58">
        <f>100*(J985*(G985+H985+I985)+J986*(G986+H986+I986)+J987*(G987+H987+I987)+J988*(I988+H988+G988))/(D985*1000)</f>
        <v>44.2628</v>
      </c>
      <c r="M985" s="56"/>
    </row>
    <row r="986" spans="1:13" ht="15">
      <c r="A986" s="171"/>
      <c r="B986" s="6" t="s">
        <v>708</v>
      </c>
      <c r="C986" s="194"/>
      <c r="D986" s="6"/>
      <c r="E986" s="35" t="s">
        <v>24</v>
      </c>
      <c r="F986" s="35" t="s">
        <v>24</v>
      </c>
      <c r="G986" s="125">
        <v>18</v>
      </c>
      <c r="H986" s="125">
        <v>57</v>
      </c>
      <c r="I986" s="125">
        <v>35</v>
      </c>
      <c r="J986" s="35">
        <v>239</v>
      </c>
      <c r="K986" s="131">
        <v>230</v>
      </c>
      <c r="L986" s="58"/>
      <c r="M986" s="56"/>
    </row>
    <row r="987" spans="1:13" ht="15">
      <c r="A987" s="171"/>
      <c r="B987" s="6" t="s">
        <v>439</v>
      </c>
      <c r="C987" s="194"/>
      <c r="D987" s="6"/>
      <c r="E987" s="35" t="s">
        <v>24</v>
      </c>
      <c r="F987" s="35" t="s">
        <v>24</v>
      </c>
      <c r="G987" s="125">
        <v>51</v>
      </c>
      <c r="H987" s="125">
        <v>35</v>
      </c>
      <c r="I987" s="125">
        <v>38</v>
      </c>
      <c r="J987" s="35">
        <v>239</v>
      </c>
      <c r="K987" s="131">
        <v>230</v>
      </c>
      <c r="L987" s="58"/>
      <c r="M987" s="56"/>
    </row>
    <row r="988" spans="1:13" ht="15">
      <c r="A988" s="171"/>
      <c r="B988" s="6" t="s">
        <v>1094</v>
      </c>
      <c r="C988" s="194"/>
      <c r="D988" s="6"/>
      <c r="E988" s="35" t="s">
        <v>24</v>
      </c>
      <c r="F988" s="35" t="s">
        <v>24</v>
      </c>
      <c r="G988" s="125">
        <v>30</v>
      </c>
      <c r="H988" s="125">
        <v>58</v>
      </c>
      <c r="I988" s="125">
        <v>59</v>
      </c>
      <c r="J988" s="35">
        <v>239</v>
      </c>
      <c r="K988" s="131">
        <v>230</v>
      </c>
      <c r="L988" s="58"/>
      <c r="M988" s="56"/>
    </row>
    <row r="989" spans="1:13" ht="15.75" customHeight="1">
      <c r="A989" s="162" t="s">
        <v>252</v>
      </c>
      <c r="B989" s="6" t="s">
        <v>1095</v>
      </c>
      <c r="C989" s="194" t="s">
        <v>1096</v>
      </c>
      <c r="D989" s="6">
        <v>320</v>
      </c>
      <c r="E989" s="35" t="s">
        <v>21</v>
      </c>
      <c r="F989" s="35" t="s">
        <v>22</v>
      </c>
      <c r="G989" s="143">
        <v>0</v>
      </c>
      <c r="H989" s="143">
        <v>0</v>
      </c>
      <c r="I989" s="143">
        <v>1</v>
      </c>
      <c r="J989" s="35">
        <v>229</v>
      </c>
      <c r="K989" s="131">
        <v>225</v>
      </c>
      <c r="L989" s="58">
        <f>100*(J989*(G989+H989+I989)+J990*(G990+H990+I990)+J991*(G991+H991+I991)+J992*(I992+H992+G992))/(D989*1000)</f>
        <v>30.2709375</v>
      </c>
      <c r="M989" s="56"/>
    </row>
    <row r="990" spans="1:13" ht="15" customHeight="1">
      <c r="A990" s="162"/>
      <c r="B990" s="6" t="s">
        <v>439</v>
      </c>
      <c r="C990" s="194"/>
      <c r="D990" s="38"/>
      <c r="E990" s="35" t="s">
        <v>21</v>
      </c>
      <c r="F990" s="35" t="s">
        <v>18</v>
      </c>
      <c r="G990" s="136">
        <v>33</v>
      </c>
      <c r="H990" s="136">
        <v>21</v>
      </c>
      <c r="I990" s="136">
        <v>35</v>
      </c>
      <c r="J990" s="35">
        <v>229</v>
      </c>
      <c r="K990" s="131">
        <v>225</v>
      </c>
      <c r="L990" s="58"/>
      <c r="M990" s="56"/>
    </row>
    <row r="991" spans="1:13" ht="15" customHeight="1">
      <c r="A991" s="162"/>
      <c r="B991" s="6" t="s">
        <v>708</v>
      </c>
      <c r="C991" s="194"/>
      <c r="D991" s="38"/>
      <c r="E991" s="35" t="s">
        <v>26</v>
      </c>
      <c r="F991" s="35" t="s">
        <v>21</v>
      </c>
      <c r="G991" s="136">
        <v>70</v>
      </c>
      <c r="H991" s="136">
        <v>54</v>
      </c>
      <c r="I991" s="136">
        <v>69</v>
      </c>
      <c r="J991" s="35">
        <v>229</v>
      </c>
      <c r="K991" s="131">
        <v>225</v>
      </c>
      <c r="L991" s="58"/>
      <c r="M991" s="56"/>
    </row>
    <row r="992" spans="1:13" ht="15" customHeight="1">
      <c r="A992" s="162"/>
      <c r="B992" s="6" t="s">
        <v>438</v>
      </c>
      <c r="C992" s="194"/>
      <c r="D992" s="38"/>
      <c r="E992" s="35" t="s">
        <v>26</v>
      </c>
      <c r="F992" s="35" t="s">
        <v>21</v>
      </c>
      <c r="G992" s="136">
        <v>54</v>
      </c>
      <c r="H992" s="136">
        <v>55</v>
      </c>
      <c r="I992" s="136">
        <v>31</v>
      </c>
      <c r="J992" s="35">
        <v>229</v>
      </c>
      <c r="K992" s="131">
        <v>225</v>
      </c>
      <c r="L992" s="58"/>
      <c r="M992" s="56"/>
    </row>
    <row r="993" spans="1:13" ht="15.75" customHeight="1">
      <c r="A993" s="94"/>
      <c r="B993" s="6" t="s">
        <v>1097</v>
      </c>
      <c r="C993" s="9"/>
      <c r="D993" s="6">
        <v>250</v>
      </c>
      <c r="E993" s="135" t="s">
        <v>21</v>
      </c>
      <c r="F993" s="135" t="s">
        <v>22</v>
      </c>
      <c r="G993" s="143">
        <v>14</v>
      </c>
      <c r="H993" s="143">
        <v>29</v>
      </c>
      <c r="I993" s="143">
        <v>14</v>
      </c>
      <c r="J993" s="35">
        <v>226</v>
      </c>
      <c r="K993" s="131">
        <v>215</v>
      </c>
      <c r="L993" s="58">
        <f>100*(J993*(G993+H993+I993)+J994*(G994+H994+I994))/(D993*1000)</f>
        <v>5.2432</v>
      </c>
      <c r="M993" s="56"/>
    </row>
    <row r="994" spans="1:13" ht="41.25" customHeight="1">
      <c r="A994" s="94" t="s">
        <v>42</v>
      </c>
      <c r="B994" s="6" t="s">
        <v>1098</v>
      </c>
      <c r="C994" s="16" t="s">
        <v>1099</v>
      </c>
      <c r="D994" s="6"/>
      <c r="E994" s="35" t="s">
        <v>24</v>
      </c>
      <c r="F994" s="35" t="s">
        <v>22</v>
      </c>
      <c r="G994" s="143">
        <v>1</v>
      </c>
      <c r="H994" s="143">
        <v>0</v>
      </c>
      <c r="I994" s="143">
        <v>0</v>
      </c>
      <c r="J994" s="35">
        <v>226</v>
      </c>
      <c r="K994" s="131">
        <v>215</v>
      </c>
      <c r="L994" s="58"/>
      <c r="M994" s="56"/>
    </row>
    <row r="995" spans="1:13" ht="30.75" customHeight="1">
      <c r="A995" s="72" t="s">
        <v>232</v>
      </c>
      <c r="B995" s="6" t="s">
        <v>1100</v>
      </c>
      <c r="C995" s="16" t="s">
        <v>1101</v>
      </c>
      <c r="D995" s="6">
        <v>400</v>
      </c>
      <c r="E995" s="35" t="s">
        <v>24</v>
      </c>
      <c r="F995" s="35" t="s">
        <v>22</v>
      </c>
      <c r="G995" s="125">
        <v>31</v>
      </c>
      <c r="H995" s="125">
        <v>46</v>
      </c>
      <c r="I995" s="125">
        <v>104</v>
      </c>
      <c r="J995" s="35">
        <v>244</v>
      </c>
      <c r="K995" s="131">
        <v>233</v>
      </c>
      <c r="L995" s="58">
        <f>100*(J995*(G995+H995+I995))/(D995*1000)</f>
        <v>11.041</v>
      </c>
      <c r="M995" s="56"/>
    </row>
    <row r="996" spans="1:13" ht="26.25">
      <c r="A996" s="167"/>
      <c r="B996" s="6" t="s">
        <v>1102</v>
      </c>
      <c r="C996" s="9" t="s">
        <v>1103</v>
      </c>
      <c r="D996" s="6">
        <v>250</v>
      </c>
      <c r="E996" s="35" t="s">
        <v>47</v>
      </c>
      <c r="F996" s="35" t="s">
        <v>24</v>
      </c>
      <c r="G996" s="125">
        <v>10</v>
      </c>
      <c r="H996" s="125">
        <v>5</v>
      </c>
      <c r="I996" s="125">
        <v>10</v>
      </c>
      <c r="J996" s="35">
        <v>237</v>
      </c>
      <c r="K996" s="131">
        <v>231</v>
      </c>
      <c r="L996" s="58">
        <f>100*(J996*(G996+H996+I996)+J997*(G997+H997+I997)+J998*(G998+H998+I998)+J999*(I999+H999+G999)+J1000*(G1000+H1000+I1000)+J1001*(G1001+H1001+I1001))/(D996*1000)</f>
        <v>15.3576</v>
      </c>
      <c r="M996" s="56"/>
    </row>
    <row r="997" spans="1:13" ht="15">
      <c r="A997" s="167"/>
      <c r="B997" s="6" t="s">
        <v>1104</v>
      </c>
      <c r="C997" s="9"/>
      <c r="D997" s="6"/>
      <c r="E997" s="35" t="s">
        <v>26</v>
      </c>
      <c r="F997" s="35" t="s">
        <v>24</v>
      </c>
      <c r="G997" s="125">
        <v>38</v>
      </c>
      <c r="H997" s="125">
        <v>40</v>
      </c>
      <c r="I997" s="125">
        <v>33</v>
      </c>
      <c r="J997" s="35">
        <v>237</v>
      </c>
      <c r="K997" s="131">
        <v>231</v>
      </c>
      <c r="L997" s="58"/>
      <c r="M997" s="56"/>
    </row>
    <row r="998" spans="1:13" ht="15">
      <c r="A998" s="167"/>
      <c r="B998" s="6" t="s">
        <v>903</v>
      </c>
      <c r="C998" s="9"/>
      <c r="D998" s="6"/>
      <c r="E998" s="35" t="s">
        <v>19</v>
      </c>
      <c r="F998" s="35" t="s">
        <v>19</v>
      </c>
      <c r="G998" s="125">
        <v>1</v>
      </c>
      <c r="H998" s="125">
        <v>2</v>
      </c>
      <c r="I998" s="125">
        <v>0</v>
      </c>
      <c r="J998" s="35">
        <v>237</v>
      </c>
      <c r="K998" s="131">
        <v>231</v>
      </c>
      <c r="L998" s="58"/>
      <c r="M998" s="56"/>
    </row>
    <row r="999" spans="1:13" ht="15">
      <c r="A999" s="167"/>
      <c r="B999" s="6" t="s">
        <v>1105</v>
      </c>
      <c r="C999" s="9"/>
      <c r="D999" s="6"/>
      <c r="E999" s="35" t="s">
        <v>26</v>
      </c>
      <c r="F999" s="35" t="s">
        <v>24</v>
      </c>
      <c r="G999" s="125">
        <v>4</v>
      </c>
      <c r="H999" s="125">
        <v>3</v>
      </c>
      <c r="I999" s="125">
        <v>3</v>
      </c>
      <c r="J999" s="35">
        <v>237</v>
      </c>
      <c r="K999" s="131">
        <v>231</v>
      </c>
      <c r="L999" s="58"/>
      <c r="M999" s="56"/>
    </row>
    <row r="1000" spans="1:13" ht="15">
      <c r="A1000" s="167"/>
      <c r="B1000" s="6" t="s">
        <v>1106</v>
      </c>
      <c r="C1000" s="9"/>
      <c r="D1000" s="6"/>
      <c r="E1000" s="35" t="s">
        <v>22</v>
      </c>
      <c r="F1000" s="35" t="s">
        <v>19</v>
      </c>
      <c r="G1000" s="125">
        <v>0</v>
      </c>
      <c r="H1000" s="125">
        <v>1</v>
      </c>
      <c r="I1000" s="125">
        <v>3</v>
      </c>
      <c r="J1000" s="35">
        <v>237</v>
      </c>
      <c r="K1000" s="131">
        <v>231</v>
      </c>
      <c r="L1000" s="58"/>
      <c r="M1000" s="56"/>
    </row>
    <row r="1001" spans="1:13" ht="15">
      <c r="A1001" s="167"/>
      <c r="B1001" s="6" t="s">
        <v>1107</v>
      </c>
      <c r="C1001" s="9"/>
      <c r="D1001" s="6"/>
      <c r="E1001" s="35" t="s">
        <v>19</v>
      </c>
      <c r="F1001" s="35" t="s">
        <v>19</v>
      </c>
      <c r="G1001" s="125">
        <v>0</v>
      </c>
      <c r="H1001" s="125">
        <v>5</v>
      </c>
      <c r="I1001" s="125">
        <v>4</v>
      </c>
      <c r="J1001" s="35">
        <v>237</v>
      </c>
      <c r="K1001" s="131">
        <v>231</v>
      </c>
      <c r="L1001" s="58"/>
      <c r="M1001" s="56"/>
    </row>
    <row r="1002" spans="1:13" ht="15">
      <c r="A1002" s="167"/>
      <c r="B1002" s="6" t="s">
        <v>1108</v>
      </c>
      <c r="C1002" s="9"/>
      <c r="D1002" s="6">
        <v>250</v>
      </c>
      <c r="E1002" s="35" t="s">
        <v>47</v>
      </c>
      <c r="F1002" s="35" t="s">
        <v>18</v>
      </c>
      <c r="G1002" s="125">
        <v>123</v>
      </c>
      <c r="H1002" s="125">
        <v>142</v>
      </c>
      <c r="I1002" s="125">
        <v>143</v>
      </c>
      <c r="J1002" s="35">
        <v>235</v>
      </c>
      <c r="K1002" s="131">
        <v>230</v>
      </c>
      <c r="L1002" s="58">
        <f>100*(J1002*(G1002+H1002+I1002)+J1003*(G1003+H1003+I1003)+J1004*(G1004+H1004+I1004))/(D1002*1000)</f>
        <v>48.316</v>
      </c>
      <c r="M1002" s="56"/>
    </row>
    <row r="1003" spans="1:13" ht="15">
      <c r="A1003" s="167"/>
      <c r="B1003" s="6" t="s">
        <v>1109</v>
      </c>
      <c r="C1003" s="9"/>
      <c r="D1003" s="6"/>
      <c r="E1003" s="35" t="s">
        <v>18</v>
      </c>
      <c r="F1003" s="35" t="s">
        <v>18</v>
      </c>
      <c r="G1003" s="125">
        <v>1</v>
      </c>
      <c r="H1003" s="125">
        <v>1</v>
      </c>
      <c r="I1003" s="125">
        <v>1</v>
      </c>
      <c r="J1003" s="35">
        <v>235</v>
      </c>
      <c r="K1003" s="131">
        <v>230</v>
      </c>
      <c r="L1003" s="58"/>
      <c r="M1003" s="56"/>
    </row>
    <row r="1004" spans="1:13" ht="15">
      <c r="A1004" s="167"/>
      <c r="B1004" s="6" t="s">
        <v>1110</v>
      </c>
      <c r="C1004" s="9"/>
      <c r="D1004" s="6"/>
      <c r="E1004" s="35" t="s">
        <v>26</v>
      </c>
      <c r="F1004" s="35" t="s">
        <v>21</v>
      </c>
      <c r="G1004" s="125">
        <v>34</v>
      </c>
      <c r="H1004" s="125">
        <v>45</v>
      </c>
      <c r="I1004" s="125">
        <v>24</v>
      </c>
      <c r="J1004" s="35">
        <v>235</v>
      </c>
      <c r="K1004" s="131">
        <v>230</v>
      </c>
      <c r="L1004" s="58"/>
      <c r="M1004" s="56"/>
    </row>
    <row r="1005" spans="1:13" ht="15">
      <c r="A1005" s="167"/>
      <c r="B1005" s="6" t="s">
        <v>1111</v>
      </c>
      <c r="C1005" s="9"/>
      <c r="D1005" s="6">
        <v>630</v>
      </c>
      <c r="E1005" s="35" t="s">
        <v>24</v>
      </c>
      <c r="F1005" s="35" t="s">
        <v>22</v>
      </c>
      <c r="G1005" s="125">
        <v>6</v>
      </c>
      <c r="H1005" s="125">
        <v>19</v>
      </c>
      <c r="I1005" s="125">
        <v>34</v>
      </c>
      <c r="J1005" s="35">
        <v>240</v>
      </c>
      <c r="K1005" s="131">
        <v>233</v>
      </c>
      <c r="L1005" s="58">
        <f>100*(J1005*(G1005+H1005+I1005)+J1006*(G1006+H1006+I1006)+J1007*(G1007+H1007+I1007)+J1008*(I1008+H1008+G1008)+J1009*(G1009+H1009+I1009)+J1010*(G1010+H1010+I1010)+J1011*(G1011+H1011+I1011))/(D1005*1000)</f>
        <v>28.761904761904763</v>
      </c>
      <c r="M1005" s="56"/>
    </row>
    <row r="1006" spans="1:13" ht="15">
      <c r="A1006" s="167"/>
      <c r="B1006" s="6" t="s">
        <v>1112</v>
      </c>
      <c r="C1006" s="6"/>
      <c r="D1006" s="6"/>
      <c r="E1006" s="35" t="s">
        <v>21</v>
      </c>
      <c r="F1006" s="35" t="s">
        <v>22</v>
      </c>
      <c r="G1006" s="125">
        <v>19</v>
      </c>
      <c r="H1006" s="125">
        <v>34</v>
      </c>
      <c r="I1006" s="125">
        <v>9</v>
      </c>
      <c r="J1006" s="35">
        <v>240</v>
      </c>
      <c r="K1006" s="131">
        <v>233</v>
      </c>
      <c r="L1006" s="58"/>
      <c r="M1006" s="56"/>
    </row>
    <row r="1007" spans="1:13" ht="15">
      <c r="A1007" s="167"/>
      <c r="B1007" s="6" t="s">
        <v>1113</v>
      </c>
      <c r="C1007" s="6"/>
      <c r="D1007" s="6"/>
      <c r="E1007" s="35" t="s">
        <v>26</v>
      </c>
      <c r="F1007" s="35" t="s">
        <v>24</v>
      </c>
      <c r="G1007" s="125">
        <v>13</v>
      </c>
      <c r="H1007" s="125">
        <v>3</v>
      </c>
      <c r="I1007" s="125">
        <v>7</v>
      </c>
      <c r="J1007" s="35">
        <v>240</v>
      </c>
      <c r="K1007" s="131">
        <v>233</v>
      </c>
      <c r="L1007" s="58"/>
      <c r="M1007" s="56"/>
    </row>
    <row r="1008" spans="1:13" ht="15">
      <c r="A1008" s="167"/>
      <c r="B1008" s="6" t="s">
        <v>1114</v>
      </c>
      <c r="C1008" s="6"/>
      <c r="D1008" s="6"/>
      <c r="E1008" s="35" t="s">
        <v>47</v>
      </c>
      <c r="F1008" s="35" t="s">
        <v>24</v>
      </c>
      <c r="G1008" s="125">
        <v>35</v>
      </c>
      <c r="H1008" s="125">
        <v>72</v>
      </c>
      <c r="I1008" s="125">
        <v>60</v>
      </c>
      <c r="J1008" s="35">
        <v>240</v>
      </c>
      <c r="K1008" s="131">
        <v>233</v>
      </c>
      <c r="L1008" s="58"/>
      <c r="M1008" s="56"/>
    </row>
    <row r="1009" spans="1:13" ht="15">
      <c r="A1009" s="167"/>
      <c r="B1009" s="6" t="s">
        <v>1115</v>
      </c>
      <c r="C1009" s="6"/>
      <c r="D1009" s="6"/>
      <c r="E1009" s="35" t="s">
        <v>24</v>
      </c>
      <c r="F1009" s="35" t="s">
        <v>22</v>
      </c>
      <c r="G1009" s="125">
        <v>105</v>
      </c>
      <c r="H1009" s="125">
        <v>94</v>
      </c>
      <c r="I1009" s="125">
        <v>46</v>
      </c>
      <c r="J1009" s="35">
        <v>240</v>
      </c>
      <c r="K1009" s="131">
        <v>233</v>
      </c>
      <c r="L1009" s="58"/>
      <c r="M1009" s="56"/>
    </row>
    <row r="1010" spans="1:13" ht="15">
      <c r="A1010" s="167"/>
      <c r="B1010" s="6" t="s">
        <v>1116</v>
      </c>
      <c r="C1010" s="6"/>
      <c r="D1010" s="6"/>
      <c r="E1010" s="35" t="s">
        <v>26</v>
      </c>
      <c r="F1010" s="35" t="s">
        <v>26</v>
      </c>
      <c r="G1010" s="125">
        <v>35</v>
      </c>
      <c r="H1010" s="125">
        <v>34</v>
      </c>
      <c r="I1010" s="125">
        <v>18</v>
      </c>
      <c r="J1010" s="35">
        <v>240</v>
      </c>
      <c r="K1010" s="131">
        <v>233</v>
      </c>
      <c r="L1010" s="58"/>
      <c r="M1010" s="56"/>
    </row>
    <row r="1011" spans="1:13" ht="15">
      <c r="A1011" s="167"/>
      <c r="B1011" s="6" t="s">
        <v>1117</v>
      </c>
      <c r="C1011" s="6"/>
      <c r="D1011" s="6"/>
      <c r="E1011" s="35" t="s">
        <v>26</v>
      </c>
      <c r="F1011" s="35" t="s">
        <v>26</v>
      </c>
      <c r="G1011" s="125">
        <v>17</v>
      </c>
      <c r="H1011" s="125">
        <v>41</v>
      </c>
      <c r="I1011" s="125">
        <v>54</v>
      </c>
      <c r="J1011" s="35">
        <v>240</v>
      </c>
      <c r="K1011" s="131">
        <v>233</v>
      </c>
      <c r="L1011" s="58"/>
      <c r="M1011" s="56"/>
    </row>
    <row r="1012" spans="1:13" ht="15">
      <c r="A1012" s="167"/>
      <c r="B1012" s="6" t="s">
        <v>1118</v>
      </c>
      <c r="C1012" s="9"/>
      <c r="D1012" s="6">
        <v>630</v>
      </c>
      <c r="E1012" s="35" t="s">
        <v>26</v>
      </c>
      <c r="F1012" s="35" t="s">
        <v>24</v>
      </c>
      <c r="G1012" s="125">
        <v>12</v>
      </c>
      <c r="H1012" s="125">
        <v>62</v>
      </c>
      <c r="I1012" s="125">
        <v>37</v>
      </c>
      <c r="J1012" s="35">
        <v>240</v>
      </c>
      <c r="K1012" s="131">
        <v>239</v>
      </c>
      <c r="L1012" s="58">
        <f>100*(J1012*(G1012+H1012+I1012)+J1013*(G1013+H1013+I1013)+J1014*(G1014+H1014+I1014)+J1015*(I1015+H1015+G1015)+J1016*(G1016+H1016+I1016)+J1017*(G1017+H1017+I1017))/(D1012*1000)</f>
        <v>16.952380952380953</v>
      </c>
      <c r="M1012" s="56"/>
    </row>
    <row r="1013" spans="1:13" ht="15">
      <c r="A1013" s="167"/>
      <c r="B1013" s="6" t="s">
        <v>1119</v>
      </c>
      <c r="C1013" s="6"/>
      <c r="D1013" s="6"/>
      <c r="E1013" s="35" t="s">
        <v>21</v>
      </c>
      <c r="F1013" s="35" t="s">
        <v>18</v>
      </c>
      <c r="G1013" s="125">
        <v>36</v>
      </c>
      <c r="H1013" s="125">
        <v>21</v>
      </c>
      <c r="I1013" s="125">
        <v>43</v>
      </c>
      <c r="J1013" s="35">
        <v>240</v>
      </c>
      <c r="K1013" s="131">
        <v>239</v>
      </c>
      <c r="L1013" s="58"/>
      <c r="M1013" s="56"/>
    </row>
    <row r="1014" spans="1:13" ht="15">
      <c r="A1014" s="167"/>
      <c r="B1014" s="6" t="s">
        <v>1120</v>
      </c>
      <c r="C1014" s="6"/>
      <c r="D1014" s="6"/>
      <c r="E1014" s="35" t="s">
        <v>26</v>
      </c>
      <c r="F1014" s="35" t="s">
        <v>24</v>
      </c>
      <c r="G1014" s="125">
        <v>57</v>
      </c>
      <c r="H1014" s="125">
        <v>40</v>
      </c>
      <c r="I1014" s="125">
        <v>79</v>
      </c>
      <c r="J1014" s="35">
        <v>240</v>
      </c>
      <c r="K1014" s="131">
        <v>239</v>
      </c>
      <c r="L1014" s="58"/>
      <c r="M1014" s="56"/>
    </row>
    <row r="1015" spans="1:13" ht="15">
      <c r="A1015" s="167"/>
      <c r="B1015" s="6" t="s">
        <v>1121</v>
      </c>
      <c r="C1015" s="6"/>
      <c r="D1015" s="6"/>
      <c r="E1015" s="35" t="s">
        <v>47</v>
      </c>
      <c r="F1015" s="35" t="s">
        <v>24</v>
      </c>
      <c r="G1015" s="125">
        <v>7</v>
      </c>
      <c r="H1015" s="125">
        <v>31</v>
      </c>
      <c r="I1015" s="125">
        <v>14</v>
      </c>
      <c r="J1015" s="35">
        <v>240</v>
      </c>
      <c r="K1015" s="131">
        <v>239</v>
      </c>
      <c r="L1015" s="58"/>
      <c r="M1015" s="56"/>
    </row>
    <row r="1016" spans="1:13" ht="15">
      <c r="A1016" s="167"/>
      <c r="B1016" s="6" t="s">
        <v>1122</v>
      </c>
      <c r="C1016" s="6"/>
      <c r="D1016" s="6"/>
      <c r="E1016" s="35" t="s">
        <v>26</v>
      </c>
      <c r="F1016" s="35" t="s">
        <v>24</v>
      </c>
      <c r="G1016" s="125">
        <v>2</v>
      </c>
      <c r="H1016" s="125">
        <v>0</v>
      </c>
      <c r="I1016" s="125">
        <v>0</v>
      </c>
      <c r="J1016" s="35">
        <v>240</v>
      </c>
      <c r="K1016" s="131">
        <v>239</v>
      </c>
      <c r="L1016" s="58"/>
      <c r="M1016" s="56"/>
    </row>
    <row r="1017" spans="1:13" ht="15">
      <c r="A1017" s="167"/>
      <c r="B1017" s="6" t="s">
        <v>1123</v>
      </c>
      <c r="C1017" s="6"/>
      <c r="D1017" s="6"/>
      <c r="E1017" s="35" t="s">
        <v>18</v>
      </c>
      <c r="F1017" s="35" t="s">
        <v>19</v>
      </c>
      <c r="G1017" s="125">
        <v>3</v>
      </c>
      <c r="H1017" s="125">
        <v>1</v>
      </c>
      <c r="I1017" s="125">
        <v>0</v>
      </c>
      <c r="J1017" s="35">
        <v>240</v>
      </c>
      <c r="K1017" s="131">
        <v>239</v>
      </c>
      <c r="L1017" s="58"/>
      <c r="M1017" s="56"/>
    </row>
    <row r="1018" spans="1:13" ht="15.75" customHeight="1">
      <c r="A1018" s="163" t="s">
        <v>375</v>
      </c>
      <c r="B1018" s="6" t="s">
        <v>1124</v>
      </c>
      <c r="C1018" s="9"/>
      <c r="D1018" s="6">
        <v>630</v>
      </c>
      <c r="E1018" s="35" t="s">
        <v>30</v>
      </c>
      <c r="F1018" s="35" t="s">
        <v>47</v>
      </c>
      <c r="G1018" s="125">
        <v>28</v>
      </c>
      <c r="H1018" s="125">
        <v>12</v>
      </c>
      <c r="I1018" s="125">
        <v>26</v>
      </c>
      <c r="J1018" s="35">
        <v>232</v>
      </c>
      <c r="K1018" s="131">
        <v>227</v>
      </c>
      <c r="L1018" s="58">
        <f>100*(J1018*(G1018+H1018+I1018)+J1019*(G1019+H1019+I1019)+J1020*(G1020+H1020+I1020)+J1021*(I1021+H1021+G1021)+J1022*(G1022+H1022+I1022)+J1023*(G1023+H1023+I1023))/(D1018*1000)</f>
        <v>9.86920634920635</v>
      </c>
      <c r="M1018" s="56"/>
    </row>
    <row r="1019" spans="1:13" ht="15.75" customHeight="1">
      <c r="A1019" s="163"/>
      <c r="B1019" s="6" t="s">
        <v>1125</v>
      </c>
      <c r="C1019" s="194" t="s">
        <v>1126</v>
      </c>
      <c r="D1019" s="6"/>
      <c r="E1019" s="35" t="s">
        <v>18</v>
      </c>
      <c r="F1019" s="35" t="s">
        <v>19</v>
      </c>
      <c r="G1019" s="125">
        <v>0</v>
      </c>
      <c r="H1019" s="125">
        <v>1</v>
      </c>
      <c r="I1019" s="125">
        <v>1</v>
      </c>
      <c r="J1019" s="35">
        <v>232</v>
      </c>
      <c r="K1019" s="131">
        <v>227</v>
      </c>
      <c r="L1019" s="58"/>
      <c r="M1019" s="56"/>
    </row>
    <row r="1020" spans="1:13" ht="15">
      <c r="A1020" s="163"/>
      <c r="B1020" s="6" t="s">
        <v>1127</v>
      </c>
      <c r="C1020" s="194"/>
      <c r="D1020" s="6"/>
      <c r="E1020" s="35" t="s">
        <v>22</v>
      </c>
      <c r="F1020" s="35" t="s">
        <v>19</v>
      </c>
      <c r="G1020" s="125">
        <v>3</v>
      </c>
      <c r="H1020" s="125">
        <v>0</v>
      </c>
      <c r="I1020" s="125">
        <v>0</v>
      </c>
      <c r="J1020" s="35">
        <v>232</v>
      </c>
      <c r="K1020" s="131">
        <v>227</v>
      </c>
      <c r="L1020" s="58"/>
      <c r="M1020" s="56"/>
    </row>
    <row r="1021" spans="1:13" ht="15">
      <c r="A1021" s="163"/>
      <c r="B1021" s="6" t="s">
        <v>1128</v>
      </c>
      <c r="C1021" s="194"/>
      <c r="D1021" s="6"/>
      <c r="E1021" s="35" t="s">
        <v>26</v>
      </c>
      <c r="F1021" s="35" t="s">
        <v>21</v>
      </c>
      <c r="G1021" s="125">
        <v>14</v>
      </c>
      <c r="H1021" s="125">
        <v>21</v>
      </c>
      <c r="I1021" s="125">
        <v>15</v>
      </c>
      <c r="J1021" s="35">
        <v>232</v>
      </c>
      <c r="K1021" s="131">
        <v>227</v>
      </c>
      <c r="L1021" s="58"/>
      <c r="M1021" s="56"/>
    </row>
    <row r="1022" spans="1:13" ht="15">
      <c r="A1022" s="163"/>
      <c r="B1022" s="6" t="s">
        <v>1129</v>
      </c>
      <c r="C1022" s="194"/>
      <c r="D1022" s="6"/>
      <c r="E1022" s="35" t="s">
        <v>26</v>
      </c>
      <c r="F1022" s="35" t="s">
        <v>21</v>
      </c>
      <c r="G1022" s="125">
        <v>5</v>
      </c>
      <c r="H1022" s="125">
        <v>2</v>
      </c>
      <c r="I1022" s="125">
        <v>5</v>
      </c>
      <c r="J1022" s="35">
        <v>232</v>
      </c>
      <c r="K1022" s="131">
        <v>227</v>
      </c>
      <c r="L1022" s="58"/>
      <c r="M1022" s="56"/>
    </row>
    <row r="1023" spans="1:13" ht="15">
      <c r="A1023" s="163"/>
      <c r="B1023" s="6" t="s">
        <v>1130</v>
      </c>
      <c r="C1023" s="9"/>
      <c r="D1023" s="6"/>
      <c r="E1023" s="35" t="s">
        <v>26</v>
      </c>
      <c r="F1023" s="35" t="s">
        <v>24</v>
      </c>
      <c r="G1023" s="125">
        <v>39</v>
      </c>
      <c r="H1023" s="125">
        <v>51</v>
      </c>
      <c r="I1023" s="125">
        <v>45</v>
      </c>
      <c r="J1023" s="35">
        <v>232</v>
      </c>
      <c r="K1023" s="131">
        <v>227</v>
      </c>
      <c r="L1023" s="58"/>
      <c r="M1023" s="56"/>
    </row>
    <row r="1024" spans="1:13" ht="15">
      <c r="A1024" s="163"/>
      <c r="B1024" s="6" t="s">
        <v>1131</v>
      </c>
      <c r="C1024" s="9"/>
      <c r="D1024" s="6">
        <v>630</v>
      </c>
      <c r="E1024" s="35" t="s">
        <v>18</v>
      </c>
      <c r="F1024" s="35" t="s">
        <v>19</v>
      </c>
      <c r="G1024" s="125">
        <v>11</v>
      </c>
      <c r="H1024" s="125">
        <v>12</v>
      </c>
      <c r="I1024" s="125">
        <v>1</v>
      </c>
      <c r="J1024" s="35">
        <v>244</v>
      </c>
      <c r="K1024" s="131">
        <v>240</v>
      </c>
      <c r="L1024" s="58">
        <f>100*(J1024*(G1024+H1024+I1024)+J1025*(G1025+H1025+I1025)+J1026*(G1026+H1026+I1026)+J1027*(I1027+H1027+G1027))/(D1024*1000)</f>
        <v>1.7041269841269842</v>
      </c>
      <c r="M1024" s="56"/>
    </row>
    <row r="1025" spans="1:13" ht="15">
      <c r="A1025" s="163"/>
      <c r="B1025" s="6" t="s">
        <v>1132</v>
      </c>
      <c r="C1025" s="9"/>
      <c r="D1025" s="6"/>
      <c r="E1025" s="35" t="s">
        <v>26</v>
      </c>
      <c r="F1025" s="35" t="s">
        <v>19</v>
      </c>
      <c r="G1025" s="125">
        <v>1</v>
      </c>
      <c r="H1025" s="125">
        <v>1</v>
      </c>
      <c r="I1025" s="125">
        <v>1</v>
      </c>
      <c r="J1025" s="35">
        <v>244</v>
      </c>
      <c r="K1025" s="131">
        <v>240</v>
      </c>
      <c r="L1025" s="58"/>
      <c r="M1025" s="56"/>
    </row>
    <row r="1026" spans="1:13" ht="15">
      <c r="A1026" s="163"/>
      <c r="B1026" s="6" t="s">
        <v>1133</v>
      </c>
      <c r="C1026" s="9"/>
      <c r="D1026" s="6"/>
      <c r="E1026" s="35" t="s">
        <v>19</v>
      </c>
      <c r="F1026" s="35" t="s">
        <v>79</v>
      </c>
      <c r="G1026" s="125">
        <v>1</v>
      </c>
      <c r="H1026" s="125">
        <v>1</v>
      </c>
      <c r="I1026" s="125">
        <v>0</v>
      </c>
      <c r="J1026" s="35">
        <v>244</v>
      </c>
      <c r="K1026" s="131">
        <v>240</v>
      </c>
      <c r="L1026" s="58"/>
      <c r="M1026" s="56"/>
    </row>
    <row r="1027" spans="1:13" ht="15">
      <c r="A1027" s="163"/>
      <c r="B1027" s="6" t="s">
        <v>1134</v>
      </c>
      <c r="C1027" s="9"/>
      <c r="D1027" s="6"/>
      <c r="E1027" s="35" t="s">
        <v>26</v>
      </c>
      <c r="F1027" s="35" t="s">
        <v>21</v>
      </c>
      <c r="G1027" s="125">
        <v>10</v>
      </c>
      <c r="H1027" s="125">
        <v>3</v>
      </c>
      <c r="I1027" s="125">
        <v>2</v>
      </c>
      <c r="J1027" s="35">
        <v>244</v>
      </c>
      <c r="K1027" s="131">
        <v>240</v>
      </c>
      <c r="L1027" s="58"/>
      <c r="M1027" s="56"/>
    </row>
    <row r="1028" spans="1:13" ht="15.75" customHeight="1">
      <c r="A1028" s="163"/>
      <c r="B1028" s="6" t="s">
        <v>1135</v>
      </c>
      <c r="C1028" s="9"/>
      <c r="D1028" s="6">
        <v>400</v>
      </c>
      <c r="E1028" s="35" t="s">
        <v>24</v>
      </c>
      <c r="F1028" s="35" t="s">
        <v>22</v>
      </c>
      <c r="G1028" s="125">
        <v>2</v>
      </c>
      <c r="H1028" s="125">
        <v>2</v>
      </c>
      <c r="I1028" s="125">
        <v>4</v>
      </c>
      <c r="J1028" s="126">
        <v>233</v>
      </c>
      <c r="K1028" s="127">
        <v>230</v>
      </c>
      <c r="L1028" s="58">
        <f>100*(J1028*(G1028+H1028+I1028)+J1029*(G1029+H1029+I1029)+J1030*(G1030+H1030+I1030)+J1031*(I1031+H1031+G1031)+J1032*(G1032+H1032+I1032)+J1033*(G1033+H1033+I1033)+J1034*(G1034+H1034+I1034)+J1035*(G1035+H1035+I1035)+J1036*(G1036+H1036+I1036))/(D1028*1000)</f>
        <v>18.873</v>
      </c>
      <c r="M1028" s="56"/>
    </row>
    <row r="1029" spans="1:13" ht="15" customHeight="1">
      <c r="A1029" s="163"/>
      <c r="B1029" s="7" t="s">
        <v>1136</v>
      </c>
      <c r="C1029" s="181" t="s">
        <v>1137</v>
      </c>
      <c r="D1029" s="6"/>
      <c r="E1029" s="35" t="s">
        <v>24</v>
      </c>
      <c r="F1029" s="35" t="s">
        <v>22</v>
      </c>
      <c r="G1029" s="125">
        <v>40</v>
      </c>
      <c r="H1029" s="125">
        <v>33</v>
      </c>
      <c r="I1029" s="125">
        <v>12</v>
      </c>
      <c r="J1029" s="126">
        <v>233</v>
      </c>
      <c r="K1029" s="127">
        <v>230</v>
      </c>
      <c r="L1029" s="58"/>
      <c r="M1029" s="56"/>
    </row>
    <row r="1030" spans="1:13" ht="15" customHeight="1">
      <c r="A1030" s="163"/>
      <c r="B1030" s="7" t="s">
        <v>1138</v>
      </c>
      <c r="C1030" s="181"/>
      <c r="D1030" s="6"/>
      <c r="E1030" s="35" t="s">
        <v>26</v>
      </c>
      <c r="F1030" s="35" t="s">
        <v>21</v>
      </c>
      <c r="G1030" s="125">
        <v>3</v>
      </c>
      <c r="H1030" s="125">
        <v>11</v>
      </c>
      <c r="I1030" s="125">
        <v>14</v>
      </c>
      <c r="J1030" s="126">
        <v>233</v>
      </c>
      <c r="K1030" s="127">
        <v>230</v>
      </c>
      <c r="L1030" s="58"/>
      <c r="M1030" s="56"/>
    </row>
    <row r="1031" spans="1:13" ht="15" customHeight="1">
      <c r="A1031" s="163"/>
      <c r="B1031" s="6" t="s">
        <v>1139</v>
      </c>
      <c r="C1031" s="181"/>
      <c r="D1031" s="6"/>
      <c r="E1031" s="35" t="s">
        <v>47</v>
      </c>
      <c r="F1031" s="35" t="s">
        <v>24</v>
      </c>
      <c r="G1031" s="125">
        <v>20</v>
      </c>
      <c r="H1031" s="125">
        <v>24</v>
      </c>
      <c r="I1031" s="125">
        <v>18</v>
      </c>
      <c r="J1031" s="126">
        <v>233</v>
      </c>
      <c r="K1031" s="127">
        <v>230</v>
      </c>
      <c r="L1031" s="58"/>
      <c r="M1031" s="56"/>
    </row>
    <row r="1032" spans="1:13" ht="15">
      <c r="A1032" s="163"/>
      <c r="B1032" s="7" t="s">
        <v>1140</v>
      </c>
      <c r="C1032" s="181"/>
      <c r="D1032" s="6"/>
      <c r="E1032" s="35" t="s">
        <v>21</v>
      </c>
      <c r="F1032" s="35" t="s">
        <v>22</v>
      </c>
      <c r="G1032" s="125">
        <v>12</v>
      </c>
      <c r="H1032" s="125">
        <v>14</v>
      </c>
      <c r="I1032" s="125">
        <v>22</v>
      </c>
      <c r="J1032" s="126">
        <v>233</v>
      </c>
      <c r="K1032" s="127">
        <v>230</v>
      </c>
      <c r="L1032" s="58"/>
      <c r="M1032" s="56"/>
    </row>
    <row r="1033" spans="1:13" ht="15">
      <c r="A1033" s="163"/>
      <c r="B1033" s="7" t="s">
        <v>1141</v>
      </c>
      <c r="C1033" s="181"/>
      <c r="D1033" s="6"/>
      <c r="E1033" s="35" t="s">
        <v>24</v>
      </c>
      <c r="F1033" s="35" t="s">
        <v>24</v>
      </c>
      <c r="G1033" s="125">
        <v>6</v>
      </c>
      <c r="H1033" s="125">
        <v>0</v>
      </c>
      <c r="I1033" s="125">
        <v>1</v>
      </c>
      <c r="J1033" s="126">
        <v>233</v>
      </c>
      <c r="K1033" s="127">
        <v>230</v>
      </c>
      <c r="L1033" s="58"/>
      <c r="M1033" s="56"/>
    </row>
    <row r="1034" spans="1:13" ht="15">
      <c r="A1034" s="163"/>
      <c r="B1034" s="7" t="s">
        <v>1142</v>
      </c>
      <c r="C1034" s="181"/>
      <c r="D1034" s="6"/>
      <c r="E1034" s="35" t="s">
        <v>26</v>
      </c>
      <c r="F1034" s="35" t="s">
        <v>24</v>
      </c>
      <c r="G1034" s="125">
        <v>0</v>
      </c>
      <c r="H1034" s="125">
        <v>3</v>
      </c>
      <c r="I1034" s="125">
        <v>10</v>
      </c>
      <c r="J1034" s="126">
        <v>233</v>
      </c>
      <c r="K1034" s="127">
        <v>230</v>
      </c>
      <c r="L1034" s="58"/>
      <c r="M1034" s="56"/>
    </row>
    <row r="1035" spans="1:13" ht="15">
      <c r="A1035" s="163"/>
      <c r="B1035" s="7" t="s">
        <v>1142</v>
      </c>
      <c r="C1035" s="181"/>
      <c r="D1035" s="6"/>
      <c r="E1035" s="35" t="s">
        <v>26</v>
      </c>
      <c r="F1035" s="35" t="s">
        <v>24</v>
      </c>
      <c r="G1035" s="125">
        <v>25</v>
      </c>
      <c r="H1035" s="125">
        <v>7</v>
      </c>
      <c r="I1035" s="125">
        <v>15</v>
      </c>
      <c r="J1035" s="126">
        <v>233</v>
      </c>
      <c r="K1035" s="127">
        <v>230</v>
      </c>
      <c r="L1035" s="58"/>
      <c r="M1035" s="56"/>
    </row>
    <row r="1036" spans="1:13" ht="15">
      <c r="A1036" s="163"/>
      <c r="B1036" s="7" t="s">
        <v>1143</v>
      </c>
      <c r="C1036" s="181"/>
      <c r="D1036" s="6"/>
      <c r="E1036" s="35" t="s">
        <v>47</v>
      </c>
      <c r="F1036" s="35" t="s">
        <v>24</v>
      </c>
      <c r="G1036" s="125">
        <v>16</v>
      </c>
      <c r="H1036" s="125">
        <v>7</v>
      </c>
      <c r="I1036" s="125">
        <v>3</v>
      </c>
      <c r="J1036" s="126">
        <v>233</v>
      </c>
      <c r="K1036" s="127">
        <v>230</v>
      </c>
      <c r="L1036" s="58"/>
      <c r="M1036" s="56"/>
    </row>
    <row r="1037" spans="1:13" ht="15.75" customHeight="1">
      <c r="A1037" s="163" t="s">
        <v>325</v>
      </c>
      <c r="B1037" s="6" t="s">
        <v>1144</v>
      </c>
      <c r="C1037" s="194" t="s">
        <v>1145</v>
      </c>
      <c r="D1037" s="6">
        <v>400</v>
      </c>
      <c r="E1037" s="35" t="s">
        <v>47</v>
      </c>
      <c r="F1037" s="35" t="s">
        <v>21</v>
      </c>
      <c r="G1037" s="125">
        <v>50</v>
      </c>
      <c r="H1037" s="125">
        <v>52</v>
      </c>
      <c r="I1037" s="125">
        <v>51</v>
      </c>
      <c r="J1037" s="35">
        <v>229</v>
      </c>
      <c r="K1037" s="131">
        <v>220</v>
      </c>
      <c r="L1037" s="58">
        <f>100*(J1037*(G1037+H1037+I1037)+J1038*(G1038+H1038+I1038)+J1039*(G1039+H1039+I1039)+J1040*(I1040+H1040+G1040)+J1041*(G1041+H1041+I1041))/(D1037*1000)</f>
        <v>16.03</v>
      </c>
      <c r="M1037" s="56"/>
    </row>
    <row r="1038" spans="1:13" ht="15">
      <c r="A1038" s="163"/>
      <c r="B1038" s="6" t="s">
        <v>1146</v>
      </c>
      <c r="C1038" s="194"/>
      <c r="D1038" s="6"/>
      <c r="E1038" s="35" t="s">
        <v>24</v>
      </c>
      <c r="F1038" s="35" t="s">
        <v>22</v>
      </c>
      <c r="G1038" s="125">
        <v>7</v>
      </c>
      <c r="H1038" s="125"/>
      <c r="I1038" s="125">
        <v>33</v>
      </c>
      <c r="J1038" s="35">
        <v>229</v>
      </c>
      <c r="K1038" s="131">
        <v>220</v>
      </c>
      <c r="L1038" s="58"/>
      <c r="M1038" s="56"/>
    </row>
    <row r="1039" spans="1:13" ht="15">
      <c r="A1039" s="163"/>
      <c r="B1039" s="6" t="s">
        <v>1147</v>
      </c>
      <c r="C1039" s="194"/>
      <c r="D1039" s="6"/>
      <c r="E1039" s="35" t="s">
        <v>21</v>
      </c>
      <c r="F1039" s="35" t="s">
        <v>24</v>
      </c>
      <c r="G1039" s="125">
        <v>33</v>
      </c>
      <c r="H1039" s="125">
        <v>13</v>
      </c>
      <c r="I1039" s="125">
        <v>32</v>
      </c>
      <c r="J1039" s="35">
        <v>229</v>
      </c>
      <c r="K1039" s="131">
        <v>220</v>
      </c>
      <c r="L1039" s="58"/>
      <c r="M1039" s="56"/>
    </row>
    <row r="1040" spans="1:13" ht="15">
      <c r="A1040" s="163"/>
      <c r="B1040" s="6" t="s">
        <v>1148</v>
      </c>
      <c r="C1040" s="194"/>
      <c r="D1040" s="6"/>
      <c r="E1040" s="35" t="s">
        <v>24</v>
      </c>
      <c r="F1040" s="35" t="s">
        <v>24</v>
      </c>
      <c r="G1040" s="125">
        <v>0</v>
      </c>
      <c r="H1040" s="125">
        <v>2</v>
      </c>
      <c r="I1040" s="125">
        <v>0</v>
      </c>
      <c r="J1040" s="35">
        <v>229</v>
      </c>
      <c r="K1040" s="131">
        <v>220</v>
      </c>
      <c r="L1040" s="58"/>
      <c r="M1040" s="56"/>
    </row>
    <row r="1041" spans="1:13" ht="15">
      <c r="A1041" s="163"/>
      <c r="B1041" s="6" t="s">
        <v>1149</v>
      </c>
      <c r="C1041" s="194"/>
      <c r="D1041" s="6"/>
      <c r="E1041" s="35" t="s">
        <v>21</v>
      </c>
      <c r="F1041" s="35" t="s">
        <v>18</v>
      </c>
      <c r="G1041" s="125">
        <v>0</v>
      </c>
      <c r="H1041" s="125">
        <v>4</v>
      </c>
      <c r="I1041" s="125">
        <v>3</v>
      </c>
      <c r="J1041" s="35">
        <v>229</v>
      </c>
      <c r="K1041" s="131">
        <v>220</v>
      </c>
      <c r="L1041" s="58"/>
      <c r="M1041" s="56"/>
    </row>
    <row r="1042" spans="1:13" ht="15.75" customHeight="1">
      <c r="A1042" s="163" t="s">
        <v>42</v>
      </c>
      <c r="B1042" s="6" t="s">
        <v>1150</v>
      </c>
      <c r="C1042" s="9"/>
      <c r="D1042" s="6">
        <v>400</v>
      </c>
      <c r="E1042" s="35" t="s">
        <v>22</v>
      </c>
      <c r="F1042" s="35" t="s">
        <v>22</v>
      </c>
      <c r="G1042" s="143">
        <v>0</v>
      </c>
      <c r="H1042" s="143">
        <v>0</v>
      </c>
      <c r="I1042" s="143">
        <v>13</v>
      </c>
      <c r="J1042" s="35">
        <v>236</v>
      </c>
      <c r="K1042" s="131">
        <v>234</v>
      </c>
      <c r="L1042" s="58">
        <f>100*(J1042*(G1042+H1042+I1042)+J1043*(G1043+H1043+I1043)+J1044*(G1044+H1044+I1044))/(D1042*1000)</f>
        <v>9.322</v>
      </c>
      <c r="M1042" s="56"/>
    </row>
    <row r="1043" spans="1:13" ht="15" customHeight="1">
      <c r="A1043" s="163"/>
      <c r="B1043" s="7" t="s">
        <v>1151</v>
      </c>
      <c r="C1043" s="181" t="s">
        <v>1152</v>
      </c>
      <c r="D1043" s="6"/>
      <c r="E1043" s="35" t="s">
        <v>82</v>
      </c>
      <c r="F1043" s="35" t="s">
        <v>24</v>
      </c>
      <c r="G1043" s="143">
        <v>42</v>
      </c>
      <c r="H1043" s="143">
        <v>55</v>
      </c>
      <c r="I1043" s="143">
        <v>44</v>
      </c>
      <c r="J1043" s="35">
        <v>236</v>
      </c>
      <c r="K1043" s="131">
        <v>234</v>
      </c>
      <c r="L1043" s="58"/>
      <c r="M1043" s="56"/>
    </row>
    <row r="1044" spans="1:13" ht="15">
      <c r="A1044" s="163"/>
      <c r="B1044" s="7" t="s">
        <v>1153</v>
      </c>
      <c r="C1044" s="181"/>
      <c r="D1044" s="6"/>
      <c r="E1044" s="35" t="s">
        <v>24</v>
      </c>
      <c r="F1044" s="35" t="s">
        <v>1154</v>
      </c>
      <c r="G1044" s="143">
        <v>3</v>
      </c>
      <c r="H1044" s="143">
        <v>0</v>
      </c>
      <c r="I1044" s="143">
        <v>1</v>
      </c>
      <c r="J1044" s="35">
        <v>236</v>
      </c>
      <c r="K1044" s="131">
        <v>234</v>
      </c>
      <c r="L1044" s="58"/>
      <c r="M1044" s="56"/>
    </row>
    <row r="1045" spans="1:13" ht="15">
      <c r="A1045" s="163"/>
      <c r="B1045" s="6" t="s">
        <v>1155</v>
      </c>
      <c r="C1045" s="181"/>
      <c r="D1045" s="6">
        <v>400</v>
      </c>
      <c r="E1045" s="35" t="s">
        <v>26</v>
      </c>
      <c r="F1045" s="35" t="s">
        <v>21</v>
      </c>
      <c r="G1045" s="143">
        <v>43</v>
      </c>
      <c r="H1045" s="143">
        <v>12</v>
      </c>
      <c r="I1045" s="143">
        <v>10</v>
      </c>
      <c r="J1045" s="35">
        <v>236</v>
      </c>
      <c r="K1045" s="131">
        <v>234</v>
      </c>
      <c r="L1045" s="58">
        <f>100*(J1045*(G1045+H1045+I1045)+J1046*(G1046+H1046+I1046)+J1047*(G1047+H1047+I1047)+J1048*(I1048+H1048+G1048)+J1049*(G1049+H1049+I1049)+J1050*(G1050+H1050+I1050))/(D1045*1000)</f>
        <v>48.439</v>
      </c>
      <c r="M1045" s="56"/>
    </row>
    <row r="1046" spans="1:13" ht="15">
      <c r="A1046" s="163"/>
      <c r="B1046" s="7" t="s">
        <v>1133</v>
      </c>
      <c r="C1046" s="181"/>
      <c r="D1046" s="6"/>
      <c r="E1046" s="35" t="s">
        <v>79</v>
      </c>
      <c r="F1046" s="35" t="s">
        <v>79</v>
      </c>
      <c r="G1046" s="143">
        <v>9</v>
      </c>
      <c r="H1046" s="143">
        <v>12</v>
      </c>
      <c r="I1046" s="143">
        <v>19</v>
      </c>
      <c r="J1046" s="35">
        <v>236</v>
      </c>
      <c r="K1046" s="131">
        <v>234</v>
      </c>
      <c r="L1046" s="58"/>
      <c r="M1046" s="56"/>
    </row>
    <row r="1047" spans="1:13" ht="15">
      <c r="A1047" s="163"/>
      <c r="B1047" s="7" t="s">
        <v>1156</v>
      </c>
      <c r="C1047" s="181"/>
      <c r="D1047" s="6"/>
      <c r="E1047" s="35" t="s">
        <v>30</v>
      </c>
      <c r="F1047" s="35" t="s">
        <v>24</v>
      </c>
      <c r="G1047" s="143">
        <v>70</v>
      </c>
      <c r="H1047" s="143">
        <v>95</v>
      </c>
      <c r="I1047" s="143">
        <v>64</v>
      </c>
      <c r="J1047" s="35">
        <v>236</v>
      </c>
      <c r="K1047" s="131">
        <v>234</v>
      </c>
      <c r="L1047" s="58"/>
      <c r="M1047" s="56"/>
    </row>
    <row r="1048" spans="1:13" ht="15">
      <c r="A1048" s="163"/>
      <c r="B1048" s="7" t="s">
        <v>1157</v>
      </c>
      <c r="C1048" s="181"/>
      <c r="D1048" s="6"/>
      <c r="E1048" s="35" t="s">
        <v>47</v>
      </c>
      <c r="F1048" s="35" t="s">
        <v>24</v>
      </c>
      <c r="G1048" s="143">
        <v>37</v>
      </c>
      <c r="H1048" s="143">
        <v>47</v>
      </c>
      <c r="I1048" s="143">
        <v>50</v>
      </c>
      <c r="J1048" s="35">
        <v>236</v>
      </c>
      <c r="K1048" s="131">
        <v>234</v>
      </c>
      <c r="L1048" s="58"/>
      <c r="M1048" s="56"/>
    </row>
    <row r="1049" spans="1:13" ht="15">
      <c r="A1049" s="163"/>
      <c r="B1049" s="7" t="s">
        <v>1158</v>
      </c>
      <c r="C1049" s="181"/>
      <c r="D1049" s="6"/>
      <c r="E1049" s="35" t="s">
        <v>47</v>
      </c>
      <c r="F1049" s="35" t="s">
        <v>24</v>
      </c>
      <c r="G1049" s="143">
        <v>28</v>
      </c>
      <c r="H1049" s="143">
        <v>19</v>
      </c>
      <c r="I1049" s="143">
        <v>26</v>
      </c>
      <c r="J1049" s="35">
        <v>236</v>
      </c>
      <c r="K1049" s="131">
        <v>234</v>
      </c>
      <c r="L1049" s="58"/>
      <c r="M1049" s="56"/>
    </row>
    <row r="1050" spans="1:13" ht="15">
      <c r="A1050" s="163"/>
      <c r="B1050" s="7" t="s">
        <v>1159</v>
      </c>
      <c r="C1050" s="181"/>
      <c r="D1050" s="6"/>
      <c r="E1050" s="35" t="s">
        <v>30</v>
      </c>
      <c r="F1050" s="35" t="s">
        <v>21</v>
      </c>
      <c r="G1050" s="143">
        <v>70</v>
      </c>
      <c r="H1050" s="143">
        <v>150</v>
      </c>
      <c r="I1050" s="143">
        <v>60</v>
      </c>
      <c r="J1050" s="35">
        <v>236</v>
      </c>
      <c r="K1050" s="131">
        <v>234</v>
      </c>
      <c r="L1050" s="58"/>
      <c r="M1050" s="56"/>
    </row>
    <row r="1051" spans="1:13" ht="20.25" customHeight="1">
      <c r="A1051" s="163"/>
      <c r="B1051" s="6" t="s">
        <v>1160</v>
      </c>
      <c r="C1051" s="181"/>
      <c r="D1051" s="6">
        <v>1000</v>
      </c>
      <c r="E1051" s="35" t="s">
        <v>30</v>
      </c>
      <c r="F1051" s="35" t="s">
        <v>21</v>
      </c>
      <c r="G1051" s="143">
        <v>5</v>
      </c>
      <c r="H1051" s="143">
        <v>10</v>
      </c>
      <c r="I1051" s="143">
        <v>7</v>
      </c>
      <c r="J1051" s="35">
        <v>236</v>
      </c>
      <c r="K1051" s="131">
        <v>234</v>
      </c>
      <c r="L1051" s="58">
        <f>100*(J1051*(G1051+H1051+I1051))/(D1051*1000)</f>
        <v>0.5192</v>
      </c>
      <c r="M1051" s="56"/>
    </row>
    <row r="1052" spans="1:13" ht="15" customHeight="1">
      <c r="A1052" s="163" t="s">
        <v>42</v>
      </c>
      <c r="B1052" s="6" t="s">
        <v>1161</v>
      </c>
      <c r="C1052" s="194" t="s">
        <v>1162</v>
      </c>
      <c r="D1052" s="6">
        <v>400</v>
      </c>
      <c r="E1052" s="35" t="s">
        <v>47</v>
      </c>
      <c r="F1052" s="35" t="s">
        <v>18</v>
      </c>
      <c r="G1052" s="143">
        <v>41</v>
      </c>
      <c r="H1052" s="143">
        <v>26</v>
      </c>
      <c r="I1052" s="143">
        <v>42</v>
      </c>
      <c r="J1052" s="35">
        <v>229</v>
      </c>
      <c r="K1052" s="131">
        <v>224</v>
      </c>
      <c r="L1052" s="58">
        <f>100*(J1052*(G1052+H1052+I1052)+J1053*(G1053+H1053+I1053)+J1054*(G1054+H1054+I1054)+J1055*(I1055+H1055+G1055)+J1056*(G1056+H1056+I1056))/(D1052*1000)</f>
        <v>10.82025</v>
      </c>
      <c r="M1052" s="56"/>
    </row>
    <row r="1053" spans="1:13" ht="15">
      <c r="A1053" s="163"/>
      <c r="B1053" s="7" t="s">
        <v>1163</v>
      </c>
      <c r="C1053" s="194"/>
      <c r="D1053" s="6"/>
      <c r="E1053" s="35" t="s">
        <v>79</v>
      </c>
      <c r="F1053" s="35" t="s">
        <v>80</v>
      </c>
      <c r="G1053" s="143">
        <v>0</v>
      </c>
      <c r="H1053" s="143">
        <v>1</v>
      </c>
      <c r="I1053" s="143">
        <v>3</v>
      </c>
      <c r="J1053" s="35">
        <v>229</v>
      </c>
      <c r="K1053" s="131">
        <v>224</v>
      </c>
      <c r="L1053" s="58"/>
      <c r="M1053" s="56"/>
    </row>
    <row r="1054" spans="1:13" ht="15">
      <c r="A1054" s="163"/>
      <c r="B1054" s="7" t="s">
        <v>1163</v>
      </c>
      <c r="C1054" s="194"/>
      <c r="D1054" s="6"/>
      <c r="E1054" s="35" t="s">
        <v>18</v>
      </c>
      <c r="F1054" s="35" t="s">
        <v>19</v>
      </c>
      <c r="G1054" s="143">
        <v>1</v>
      </c>
      <c r="H1054" s="143">
        <v>0</v>
      </c>
      <c r="I1054" s="143">
        <v>1</v>
      </c>
      <c r="J1054" s="35">
        <v>229</v>
      </c>
      <c r="K1054" s="131">
        <v>224</v>
      </c>
      <c r="L1054" s="58"/>
      <c r="M1054" s="56"/>
    </row>
    <row r="1055" spans="1:13" ht="15">
      <c r="A1055" s="163"/>
      <c r="B1055" s="7" t="s">
        <v>374</v>
      </c>
      <c r="C1055" s="194"/>
      <c r="D1055" s="6"/>
      <c r="E1055" s="35" t="s">
        <v>21</v>
      </c>
      <c r="F1055" s="35" t="s">
        <v>18</v>
      </c>
      <c r="G1055" s="143">
        <v>11</v>
      </c>
      <c r="H1055" s="143">
        <v>9</v>
      </c>
      <c r="I1055" s="143">
        <v>12</v>
      </c>
      <c r="J1055" s="35">
        <v>229</v>
      </c>
      <c r="K1055" s="131">
        <v>224</v>
      </c>
      <c r="L1055" s="58"/>
      <c r="M1055" s="56"/>
    </row>
    <row r="1056" spans="1:13" ht="15">
      <c r="A1056" s="163"/>
      <c r="B1056" s="6" t="s">
        <v>40</v>
      </c>
      <c r="C1056" s="194"/>
      <c r="D1056" s="6"/>
      <c r="E1056" s="35" t="s">
        <v>21</v>
      </c>
      <c r="F1056" s="35" t="s">
        <v>18</v>
      </c>
      <c r="G1056" s="143">
        <v>12</v>
      </c>
      <c r="H1056" s="143">
        <v>17</v>
      </c>
      <c r="I1056" s="143">
        <v>13</v>
      </c>
      <c r="J1056" s="35">
        <v>229</v>
      </c>
      <c r="K1056" s="131">
        <v>224</v>
      </c>
      <c r="L1056" s="58"/>
      <c r="M1056" s="56"/>
    </row>
    <row r="1057" spans="1:13" ht="15.75" customHeight="1">
      <c r="A1057" s="163" t="s">
        <v>375</v>
      </c>
      <c r="B1057" s="6" t="s">
        <v>1164</v>
      </c>
      <c r="C1057" s="9"/>
      <c r="D1057" s="6">
        <v>400</v>
      </c>
      <c r="E1057" s="35" t="s">
        <v>18</v>
      </c>
      <c r="F1057" s="35" t="s">
        <v>19</v>
      </c>
      <c r="G1057" s="149">
        <v>0</v>
      </c>
      <c r="H1057" s="149">
        <v>0</v>
      </c>
      <c r="I1057" s="149">
        <v>2</v>
      </c>
      <c r="J1057" s="35">
        <v>233</v>
      </c>
      <c r="K1057" s="131">
        <v>231</v>
      </c>
      <c r="L1057" s="58">
        <f>100*(J1057*(G1057+H1057+I1057)+J1058*(G1058+H1058+I1058)+J1059*(G1059+H1059+I1059)+J1060*(I1060+H1060+G1060)+J1061*(G1061+H1061+I1061)+J1062*(G1062+H1062+I1062))/(D1057*1000)</f>
        <v>36.87225</v>
      </c>
      <c r="M1057" s="56"/>
    </row>
    <row r="1058" spans="1:13" ht="51" customHeight="1">
      <c r="A1058" s="163"/>
      <c r="B1058" s="6" t="s">
        <v>1165</v>
      </c>
      <c r="C1058" s="194" t="s">
        <v>1166</v>
      </c>
      <c r="D1058" s="6"/>
      <c r="E1058" s="35" t="s">
        <v>26</v>
      </c>
      <c r="F1058" s="35" t="s">
        <v>26</v>
      </c>
      <c r="G1058" s="125">
        <v>117</v>
      </c>
      <c r="H1058" s="125">
        <v>104</v>
      </c>
      <c r="I1058" s="125">
        <v>135</v>
      </c>
      <c r="J1058" s="35">
        <v>233</v>
      </c>
      <c r="K1058" s="131">
        <v>231</v>
      </c>
      <c r="L1058" s="58"/>
      <c r="M1058" s="56"/>
    </row>
    <row r="1059" spans="1:13" ht="15">
      <c r="A1059" s="163"/>
      <c r="B1059" s="6" t="s">
        <v>1167</v>
      </c>
      <c r="C1059" s="194"/>
      <c r="D1059" s="6"/>
      <c r="E1059" s="35" t="s">
        <v>18</v>
      </c>
      <c r="F1059" s="35" t="s">
        <v>19</v>
      </c>
      <c r="G1059" s="149">
        <v>4</v>
      </c>
      <c r="H1059" s="149">
        <v>0</v>
      </c>
      <c r="I1059" s="149">
        <v>8</v>
      </c>
      <c r="J1059" s="35">
        <v>233</v>
      </c>
      <c r="K1059" s="131">
        <v>231</v>
      </c>
      <c r="L1059" s="58"/>
      <c r="M1059" s="56"/>
    </row>
    <row r="1060" spans="1:13" ht="15">
      <c r="A1060" s="163"/>
      <c r="B1060" s="6" t="s">
        <v>1168</v>
      </c>
      <c r="C1060" s="194"/>
      <c r="D1060" s="6"/>
      <c r="E1060" s="35" t="s">
        <v>24</v>
      </c>
      <c r="F1060" s="35" t="s">
        <v>24</v>
      </c>
      <c r="G1060" s="125">
        <v>4</v>
      </c>
      <c r="H1060" s="125">
        <v>4</v>
      </c>
      <c r="I1060" s="125">
        <v>8</v>
      </c>
      <c r="J1060" s="35">
        <v>233</v>
      </c>
      <c r="K1060" s="131">
        <v>231</v>
      </c>
      <c r="L1060" s="58"/>
      <c r="M1060" s="56"/>
    </row>
    <row r="1061" spans="1:13" ht="15">
      <c r="A1061" s="163"/>
      <c r="B1061" s="6" t="s">
        <v>1169</v>
      </c>
      <c r="C1061" s="194"/>
      <c r="D1061" s="6"/>
      <c r="E1061" s="35" t="s">
        <v>26</v>
      </c>
      <c r="F1061" s="35" t="s">
        <v>24</v>
      </c>
      <c r="G1061" s="149">
        <v>101</v>
      </c>
      <c r="H1061" s="149">
        <v>58</v>
      </c>
      <c r="I1061" s="149">
        <v>87</v>
      </c>
      <c r="J1061" s="35">
        <v>233</v>
      </c>
      <c r="K1061" s="131">
        <v>231</v>
      </c>
      <c r="L1061" s="58"/>
      <c r="M1061" s="56"/>
    </row>
    <row r="1062" spans="1:13" ht="15">
      <c r="A1062" s="163"/>
      <c r="B1062" s="6" t="s">
        <v>1170</v>
      </c>
      <c r="C1062" s="194"/>
      <c r="D1062" s="6"/>
      <c r="E1062" s="35" t="s">
        <v>26</v>
      </c>
      <c r="F1062" s="35" t="s">
        <v>26</v>
      </c>
      <c r="G1062" s="149">
        <v>1</v>
      </c>
      <c r="H1062" s="149">
        <v>0</v>
      </c>
      <c r="I1062" s="149">
        <v>0</v>
      </c>
      <c r="J1062" s="35">
        <v>233</v>
      </c>
      <c r="K1062" s="131">
        <v>231</v>
      </c>
      <c r="L1062" s="58"/>
      <c r="M1062" s="56"/>
    </row>
    <row r="1063" spans="1:13" ht="15">
      <c r="A1063" s="163"/>
      <c r="B1063" s="6" t="s">
        <v>1171</v>
      </c>
      <c r="C1063" s="9"/>
      <c r="D1063" s="6">
        <v>400</v>
      </c>
      <c r="E1063" s="35" t="s">
        <v>21</v>
      </c>
      <c r="F1063" s="35" t="s">
        <v>18</v>
      </c>
      <c r="G1063" s="125">
        <v>0</v>
      </c>
      <c r="H1063" s="125">
        <v>3</v>
      </c>
      <c r="I1063" s="125">
        <v>27</v>
      </c>
      <c r="J1063" s="35">
        <v>232</v>
      </c>
      <c r="K1063" s="131">
        <v>230</v>
      </c>
      <c r="L1063" s="58">
        <f>100*(J1063*(G1063+H1063+I1063)+J1064*(G1064+H1064+I1064)+J1065*(G1065+H1065+I1065)+J1066*(I1066+H1066+G1066)+J1067*(G1067+H1067+I1067)+J1068*(G1068+H1068+I1068)+J1069*(G1069+H1069+I1069)+J1070*(G1070+H1070+I1070)+J1071*(G1071+H1071+I1071))/(D1063*1000)</f>
        <v>37.236</v>
      </c>
      <c r="M1063" s="56"/>
    </row>
    <row r="1064" spans="1:13" ht="15">
      <c r="A1064" s="163"/>
      <c r="B1064" s="6" t="s">
        <v>1172</v>
      </c>
      <c r="C1064" s="9"/>
      <c r="D1064" s="6"/>
      <c r="E1064" s="35" t="s">
        <v>79</v>
      </c>
      <c r="F1064" s="35" t="s">
        <v>79</v>
      </c>
      <c r="G1064" s="125">
        <v>6</v>
      </c>
      <c r="H1064" s="125">
        <v>4</v>
      </c>
      <c r="I1064" s="125">
        <v>8</v>
      </c>
      <c r="J1064" s="35">
        <v>232</v>
      </c>
      <c r="K1064" s="131">
        <v>230</v>
      </c>
      <c r="L1064" s="58"/>
      <c r="M1064" s="56"/>
    </row>
    <row r="1065" spans="1:13" ht="15">
      <c r="A1065" s="163"/>
      <c r="B1065" s="6" t="s">
        <v>1173</v>
      </c>
      <c r="C1065" s="9"/>
      <c r="D1065" s="6"/>
      <c r="E1065" s="35" t="s">
        <v>47</v>
      </c>
      <c r="F1065" s="35" t="s">
        <v>24</v>
      </c>
      <c r="G1065" s="125">
        <v>74</v>
      </c>
      <c r="H1065" s="125">
        <v>72</v>
      </c>
      <c r="I1065" s="125">
        <v>63</v>
      </c>
      <c r="J1065" s="35">
        <v>232</v>
      </c>
      <c r="K1065" s="131">
        <v>230</v>
      </c>
      <c r="L1065" s="58"/>
      <c r="M1065" s="56"/>
    </row>
    <row r="1066" spans="1:13" ht="15">
      <c r="A1066" s="163"/>
      <c r="B1066" s="6" t="s">
        <v>1174</v>
      </c>
      <c r="C1066" s="9"/>
      <c r="D1066" s="6"/>
      <c r="E1066" s="35" t="s">
        <v>18</v>
      </c>
      <c r="F1066" s="35" t="s">
        <v>19</v>
      </c>
      <c r="G1066" s="125">
        <v>11</v>
      </c>
      <c r="H1066" s="125">
        <v>16</v>
      </c>
      <c r="I1066" s="125">
        <v>7</v>
      </c>
      <c r="J1066" s="35">
        <v>232</v>
      </c>
      <c r="K1066" s="131">
        <v>230</v>
      </c>
      <c r="L1066" s="58"/>
      <c r="M1066" s="56"/>
    </row>
    <row r="1067" spans="1:13" ht="15">
      <c r="A1067" s="163"/>
      <c r="B1067" s="6" t="s">
        <v>1175</v>
      </c>
      <c r="C1067" s="9"/>
      <c r="D1067" s="6"/>
      <c r="E1067" s="35" t="s">
        <v>24</v>
      </c>
      <c r="F1067" s="35" t="s">
        <v>22</v>
      </c>
      <c r="G1067" s="125">
        <v>33</v>
      </c>
      <c r="H1067" s="125">
        <v>31</v>
      </c>
      <c r="I1067" s="125">
        <v>60</v>
      </c>
      <c r="J1067" s="35">
        <v>232</v>
      </c>
      <c r="K1067" s="131">
        <v>230</v>
      </c>
      <c r="L1067" s="58"/>
      <c r="M1067" s="56"/>
    </row>
    <row r="1068" spans="1:13" ht="15">
      <c r="A1068" s="163"/>
      <c r="B1068" s="6" t="s">
        <v>1176</v>
      </c>
      <c r="C1068" s="9"/>
      <c r="D1068" s="6"/>
      <c r="E1068" s="35" t="s">
        <v>26</v>
      </c>
      <c r="F1068" s="35" t="s">
        <v>22</v>
      </c>
      <c r="G1068" s="125">
        <v>40</v>
      </c>
      <c r="H1068" s="125">
        <v>59</v>
      </c>
      <c r="I1068" s="125">
        <v>33</v>
      </c>
      <c r="J1068" s="35">
        <v>232</v>
      </c>
      <c r="K1068" s="131">
        <v>230</v>
      </c>
      <c r="L1068" s="58"/>
      <c r="M1068" s="56"/>
    </row>
    <row r="1069" spans="1:13" ht="15">
      <c r="A1069" s="163"/>
      <c r="B1069" s="6" t="s">
        <v>1177</v>
      </c>
      <c r="C1069" s="9"/>
      <c r="D1069" s="6"/>
      <c r="E1069" s="35" t="s">
        <v>22</v>
      </c>
      <c r="F1069" s="35" t="s">
        <v>22</v>
      </c>
      <c r="G1069" s="125">
        <v>18</v>
      </c>
      <c r="H1069" s="125">
        <v>12</v>
      </c>
      <c r="I1069" s="125">
        <v>40</v>
      </c>
      <c r="J1069" s="35">
        <v>232</v>
      </c>
      <c r="K1069" s="131">
        <v>230</v>
      </c>
      <c r="L1069" s="58"/>
      <c r="M1069" s="56"/>
    </row>
    <row r="1070" spans="1:13" ht="15">
      <c r="A1070" s="163"/>
      <c r="B1070" s="6" t="s">
        <v>1178</v>
      </c>
      <c r="C1070" s="9"/>
      <c r="D1070" s="6"/>
      <c r="E1070" s="35" t="s">
        <v>22</v>
      </c>
      <c r="F1070" s="35" t="s">
        <v>22</v>
      </c>
      <c r="G1070" s="125">
        <v>3</v>
      </c>
      <c r="H1070" s="125">
        <v>6</v>
      </c>
      <c r="I1070" s="125">
        <v>11</v>
      </c>
      <c r="J1070" s="35">
        <v>232</v>
      </c>
      <c r="K1070" s="131">
        <v>230</v>
      </c>
      <c r="L1070" s="58"/>
      <c r="M1070" s="56"/>
    </row>
    <row r="1071" spans="1:13" ht="15">
      <c r="A1071" s="81"/>
      <c r="B1071" s="6" t="s">
        <v>1179</v>
      </c>
      <c r="C1071" s="9"/>
      <c r="D1071" s="6"/>
      <c r="E1071" s="35" t="s">
        <v>22</v>
      </c>
      <c r="F1071" s="35" t="s">
        <v>22</v>
      </c>
      <c r="G1071" s="125">
        <v>3</v>
      </c>
      <c r="H1071" s="125">
        <v>2</v>
      </c>
      <c r="I1071" s="125">
        <v>0</v>
      </c>
      <c r="J1071" s="35">
        <v>232</v>
      </c>
      <c r="K1071" s="131">
        <v>230</v>
      </c>
      <c r="L1071" s="58"/>
      <c r="M1071" s="56"/>
    </row>
    <row r="1072" spans="1:13" ht="15.75" customHeight="1">
      <c r="A1072" s="177" t="s">
        <v>325</v>
      </c>
      <c r="B1072" s="9" t="s">
        <v>1180</v>
      </c>
      <c r="C1072" s="16" t="s">
        <v>1181</v>
      </c>
      <c r="D1072" s="6">
        <v>250</v>
      </c>
      <c r="E1072" s="35" t="s">
        <v>24</v>
      </c>
      <c r="F1072" s="35" t="s">
        <v>22</v>
      </c>
      <c r="G1072" s="143">
        <v>29</v>
      </c>
      <c r="H1072" s="143">
        <v>25</v>
      </c>
      <c r="I1072" s="143">
        <v>40</v>
      </c>
      <c r="J1072" s="35">
        <v>246</v>
      </c>
      <c r="K1072" s="131">
        <v>225</v>
      </c>
      <c r="L1072" s="58">
        <f>100*(J1072*(G1072+H1072+I1072)+J1073*(G1073+H1073+I1073)+J1074*(G1074+H1074+I1074)+J1075*(I1075+H1075+G1075))/(D1072*1000)</f>
        <v>28.0352</v>
      </c>
      <c r="M1072" s="56"/>
    </row>
    <row r="1073" spans="1:13" ht="15">
      <c r="A1073" s="177"/>
      <c r="B1073" s="7" t="s">
        <v>1182</v>
      </c>
      <c r="C1073" s="16"/>
      <c r="D1073" s="6"/>
      <c r="E1073" s="35" t="s">
        <v>24</v>
      </c>
      <c r="F1073" s="35" t="s">
        <v>22</v>
      </c>
      <c r="G1073" s="143">
        <v>20</v>
      </c>
      <c r="H1073" s="143">
        <v>57</v>
      </c>
      <c r="I1073" s="143">
        <v>51</v>
      </c>
      <c r="J1073" s="35">
        <v>236</v>
      </c>
      <c r="K1073" s="131">
        <v>225</v>
      </c>
      <c r="L1073" s="58"/>
      <c r="M1073" s="56"/>
    </row>
    <row r="1074" spans="1:13" ht="15">
      <c r="A1074" s="177"/>
      <c r="B1074" s="7" t="s">
        <v>1183</v>
      </c>
      <c r="C1074" s="16"/>
      <c r="D1074" s="6"/>
      <c r="E1074" s="35" t="s">
        <v>24</v>
      </c>
      <c r="F1074" s="35" t="s">
        <v>22</v>
      </c>
      <c r="G1074" s="143">
        <v>28</v>
      </c>
      <c r="H1074" s="143">
        <v>11</v>
      </c>
      <c r="I1074" s="143">
        <v>14</v>
      </c>
      <c r="J1074" s="35">
        <v>236</v>
      </c>
      <c r="K1074" s="131">
        <v>225</v>
      </c>
      <c r="L1074" s="58"/>
      <c r="M1074" s="56"/>
    </row>
    <row r="1075" spans="1:13" ht="15">
      <c r="A1075" s="177"/>
      <c r="B1075" s="7" t="s">
        <v>1184</v>
      </c>
      <c r="C1075" s="9"/>
      <c r="D1075" s="6"/>
      <c r="E1075" s="35" t="s">
        <v>24</v>
      </c>
      <c r="F1075" s="35" t="s">
        <v>22</v>
      </c>
      <c r="G1075" s="143">
        <v>1</v>
      </c>
      <c r="H1075" s="143">
        <v>16</v>
      </c>
      <c r="I1075" s="143">
        <v>1</v>
      </c>
      <c r="J1075" s="35">
        <v>236</v>
      </c>
      <c r="K1075" s="131">
        <v>225</v>
      </c>
      <c r="L1075" s="58"/>
      <c r="M1075" s="56"/>
    </row>
    <row r="1076" spans="1:13" ht="15.75" customHeight="1">
      <c r="A1076" s="171" t="s">
        <v>281</v>
      </c>
      <c r="B1076" s="6" t="s">
        <v>1185</v>
      </c>
      <c r="C1076" s="194" t="s">
        <v>1186</v>
      </c>
      <c r="D1076" s="6">
        <v>400</v>
      </c>
      <c r="E1076" s="35" t="s">
        <v>18</v>
      </c>
      <c r="F1076" s="35" t="s">
        <v>19</v>
      </c>
      <c r="G1076" s="125">
        <v>35</v>
      </c>
      <c r="H1076" s="125">
        <v>32</v>
      </c>
      <c r="I1076" s="125">
        <v>9</v>
      </c>
      <c r="J1076" s="126">
        <v>227</v>
      </c>
      <c r="K1076" s="127">
        <v>225</v>
      </c>
      <c r="L1076" s="58">
        <f>100*(J1076*(G1076+H1076+I1076)+J1077*(G1077+H1077+I1077)+J1078*(G1078+H1078+I1078)+J1079*(I1079+H1079+G1079)+J1080*(G1080+H1080+I1080)+J1081*(G1081+H1081+I1081)+J1082*(G1082+H1082+I1082))/(D1076*1000)</f>
        <v>24.79975</v>
      </c>
      <c r="M1076" s="56"/>
    </row>
    <row r="1077" spans="1:13" ht="15">
      <c r="A1077" s="171"/>
      <c r="B1077" s="7" t="s">
        <v>1187</v>
      </c>
      <c r="C1077" s="194"/>
      <c r="D1077" s="6"/>
      <c r="E1077" s="35" t="s">
        <v>21</v>
      </c>
      <c r="F1077" s="35" t="s">
        <v>19</v>
      </c>
      <c r="G1077" s="125">
        <v>16</v>
      </c>
      <c r="H1077" s="125">
        <v>12</v>
      </c>
      <c r="I1077" s="125">
        <v>6</v>
      </c>
      <c r="J1077" s="126">
        <v>227</v>
      </c>
      <c r="K1077" s="127">
        <v>225</v>
      </c>
      <c r="L1077" s="58"/>
      <c r="M1077" s="56"/>
    </row>
    <row r="1078" spans="1:13" ht="15">
      <c r="A1078" s="171"/>
      <c r="B1078" s="7" t="s">
        <v>1188</v>
      </c>
      <c r="C1078" s="194"/>
      <c r="D1078" s="6"/>
      <c r="E1078" s="35" t="s">
        <v>19</v>
      </c>
      <c r="F1078" s="35" t="s">
        <v>19</v>
      </c>
      <c r="G1078" s="125">
        <v>37</v>
      </c>
      <c r="H1078" s="125">
        <v>40</v>
      </c>
      <c r="I1078" s="125">
        <v>32</v>
      </c>
      <c r="J1078" s="126">
        <v>227</v>
      </c>
      <c r="K1078" s="127">
        <v>225</v>
      </c>
      <c r="L1078" s="58"/>
      <c r="M1078" s="56"/>
    </row>
    <row r="1079" spans="1:13" ht="15">
      <c r="A1079" s="171"/>
      <c r="B1079" s="7" t="s">
        <v>1189</v>
      </c>
      <c r="C1079" s="194"/>
      <c r="D1079" s="6"/>
      <c r="E1079" s="35" t="s">
        <v>26</v>
      </c>
      <c r="F1079" s="35" t="s">
        <v>24</v>
      </c>
      <c r="G1079" s="125">
        <v>21</v>
      </c>
      <c r="H1079" s="125">
        <v>4</v>
      </c>
      <c r="I1079" s="125">
        <v>2</v>
      </c>
      <c r="J1079" s="126">
        <v>227</v>
      </c>
      <c r="K1079" s="127">
        <v>225</v>
      </c>
      <c r="L1079" s="58"/>
      <c r="M1079" s="56"/>
    </row>
    <row r="1080" spans="1:13" ht="15">
      <c r="A1080" s="171"/>
      <c r="B1080" s="7" t="s">
        <v>1190</v>
      </c>
      <c r="C1080" s="194"/>
      <c r="D1080" s="6"/>
      <c r="E1080" s="35" t="s">
        <v>19</v>
      </c>
      <c r="F1080" s="35" t="s">
        <v>19</v>
      </c>
      <c r="G1080" s="125">
        <v>5</v>
      </c>
      <c r="H1080" s="125">
        <v>4</v>
      </c>
      <c r="I1080" s="125">
        <v>4</v>
      </c>
      <c r="J1080" s="126">
        <v>227</v>
      </c>
      <c r="K1080" s="127">
        <v>225</v>
      </c>
      <c r="L1080" s="58"/>
      <c r="M1080" s="56"/>
    </row>
    <row r="1081" spans="1:13" ht="15">
      <c r="A1081" s="171"/>
      <c r="B1081" s="7" t="s">
        <v>1191</v>
      </c>
      <c r="C1081" s="194"/>
      <c r="D1081" s="6"/>
      <c r="E1081" s="35" t="s">
        <v>47</v>
      </c>
      <c r="F1081" s="35" t="s">
        <v>19</v>
      </c>
      <c r="G1081" s="125">
        <v>50</v>
      </c>
      <c r="H1081" s="125">
        <v>35</v>
      </c>
      <c r="I1081" s="125">
        <v>38</v>
      </c>
      <c r="J1081" s="126">
        <v>227</v>
      </c>
      <c r="K1081" s="127">
        <v>225</v>
      </c>
      <c r="L1081" s="58"/>
      <c r="M1081" s="56"/>
    </row>
    <row r="1082" spans="1:13" ht="15">
      <c r="A1082" s="171"/>
      <c r="B1082" s="7" t="s">
        <v>1192</v>
      </c>
      <c r="C1082" s="194"/>
      <c r="D1082" s="6"/>
      <c r="E1082" s="35" t="s">
        <v>24</v>
      </c>
      <c r="F1082" s="35" t="s">
        <v>19</v>
      </c>
      <c r="G1082" s="125">
        <v>54</v>
      </c>
      <c r="H1082" s="125">
        <v>1</v>
      </c>
      <c r="I1082" s="125">
        <v>0</v>
      </c>
      <c r="J1082" s="126">
        <v>227</v>
      </c>
      <c r="K1082" s="127">
        <v>225</v>
      </c>
      <c r="L1082" s="58"/>
      <c r="M1082" s="56"/>
    </row>
    <row r="1083" spans="1:13" ht="15">
      <c r="A1083" s="171"/>
      <c r="B1083" s="6" t="s">
        <v>1193</v>
      </c>
      <c r="C1083" s="194"/>
      <c r="D1083" s="6">
        <v>400</v>
      </c>
      <c r="E1083" s="35" t="s">
        <v>47</v>
      </c>
      <c r="F1083" s="35" t="s">
        <v>22</v>
      </c>
      <c r="G1083" s="125">
        <v>12</v>
      </c>
      <c r="H1083" s="125">
        <v>7</v>
      </c>
      <c r="I1083" s="125">
        <v>6</v>
      </c>
      <c r="J1083" s="126">
        <v>230</v>
      </c>
      <c r="K1083" s="127">
        <v>225</v>
      </c>
      <c r="L1083" s="58">
        <f>100*(J1083*(G1083+H1083+I1083)+J1084*(G1084+H1084+I1084)+J1085*(G1085+H1085+I1085))/(D1083*1000)</f>
        <v>12.19</v>
      </c>
      <c r="M1083" s="56"/>
    </row>
    <row r="1084" spans="1:13" ht="15">
      <c r="A1084" s="171"/>
      <c r="B1084" s="7" t="s">
        <v>1194</v>
      </c>
      <c r="C1084" s="194"/>
      <c r="D1084" s="6"/>
      <c r="E1084" s="35" t="s">
        <v>47</v>
      </c>
      <c r="F1084" s="35" t="s">
        <v>22</v>
      </c>
      <c r="G1084" s="125">
        <v>15</v>
      </c>
      <c r="H1084" s="125">
        <v>8</v>
      </c>
      <c r="I1084" s="125">
        <v>7</v>
      </c>
      <c r="J1084" s="126">
        <v>230</v>
      </c>
      <c r="K1084" s="127">
        <v>225</v>
      </c>
      <c r="L1084" s="58"/>
      <c r="M1084" s="56"/>
    </row>
    <row r="1085" spans="1:13" ht="15">
      <c r="A1085" s="171"/>
      <c r="B1085" s="7" t="s">
        <v>1195</v>
      </c>
      <c r="C1085" s="194"/>
      <c r="D1085" s="6"/>
      <c r="E1085" s="35" t="s">
        <v>30</v>
      </c>
      <c r="F1085" s="35" t="s">
        <v>21</v>
      </c>
      <c r="G1085" s="125">
        <v>30</v>
      </c>
      <c r="H1085" s="125">
        <v>50</v>
      </c>
      <c r="I1085" s="125">
        <v>77</v>
      </c>
      <c r="J1085" s="126">
        <v>230</v>
      </c>
      <c r="K1085" s="127">
        <v>225</v>
      </c>
      <c r="L1085" s="58"/>
      <c r="M1085" s="56"/>
    </row>
    <row r="1086" spans="1:13" ht="15" customHeight="1">
      <c r="A1086" s="171"/>
      <c r="B1086" s="6" t="s">
        <v>1196</v>
      </c>
      <c r="C1086" s="194" t="s">
        <v>1197</v>
      </c>
      <c r="D1086" s="6">
        <v>400</v>
      </c>
      <c r="E1086" s="35" t="s">
        <v>21</v>
      </c>
      <c r="F1086" s="35" t="s">
        <v>21</v>
      </c>
      <c r="G1086" s="125">
        <v>23</v>
      </c>
      <c r="H1086" s="125">
        <v>23</v>
      </c>
      <c r="I1086" s="125">
        <v>18</v>
      </c>
      <c r="J1086" s="35">
        <v>247</v>
      </c>
      <c r="K1086" s="131">
        <v>244</v>
      </c>
      <c r="L1086" s="58">
        <f>100*(J1086*(G1086+H1086+I1086)+J1087*(G1087+H1087+I1087)+J1088*(G1088+H1088+I1088)+J1089*(I1089+H1089+G1089))/(D1086*1000)</f>
        <v>9.0155</v>
      </c>
      <c r="M1086" s="56"/>
    </row>
    <row r="1087" spans="1:13" ht="15">
      <c r="A1087" s="171"/>
      <c r="B1087" s="6" t="s">
        <v>1198</v>
      </c>
      <c r="C1087" s="194"/>
      <c r="D1087" s="6"/>
      <c r="E1087" s="35" t="s">
        <v>26</v>
      </c>
      <c r="F1087" s="35" t="s">
        <v>18</v>
      </c>
      <c r="G1087" s="125">
        <v>10</v>
      </c>
      <c r="H1087" s="125">
        <v>7</v>
      </c>
      <c r="I1087" s="125">
        <v>9</v>
      </c>
      <c r="J1087" s="35">
        <v>247</v>
      </c>
      <c r="K1087" s="131">
        <v>244</v>
      </c>
      <c r="L1087" s="58"/>
      <c r="M1087" s="56"/>
    </row>
    <row r="1088" spans="1:13" ht="15">
      <c r="A1088" s="171"/>
      <c r="B1088" s="6" t="s">
        <v>1199</v>
      </c>
      <c r="C1088" s="194"/>
      <c r="D1088" s="6"/>
      <c r="E1088" s="35" t="s">
        <v>19</v>
      </c>
      <c r="F1088" s="35" t="s">
        <v>19</v>
      </c>
      <c r="G1088" s="143">
        <v>1</v>
      </c>
      <c r="H1088" s="143">
        <v>2</v>
      </c>
      <c r="I1088" s="143">
        <v>1</v>
      </c>
      <c r="J1088" s="35">
        <v>247</v>
      </c>
      <c r="K1088" s="131">
        <v>244</v>
      </c>
      <c r="L1088" s="58"/>
      <c r="M1088" s="56"/>
    </row>
    <row r="1089" spans="1:13" ht="15" customHeight="1">
      <c r="A1089" s="171"/>
      <c r="B1089" s="6" t="s">
        <v>1200</v>
      </c>
      <c r="C1089" s="194"/>
      <c r="D1089" s="6"/>
      <c r="E1089" s="35" t="s">
        <v>24</v>
      </c>
      <c r="F1089" s="35" t="s">
        <v>22</v>
      </c>
      <c r="G1089" s="125">
        <v>18</v>
      </c>
      <c r="H1089" s="125">
        <v>21</v>
      </c>
      <c r="I1089" s="125">
        <v>13</v>
      </c>
      <c r="J1089" s="35">
        <v>247</v>
      </c>
      <c r="K1089" s="131">
        <v>244</v>
      </c>
      <c r="L1089" s="58"/>
      <c r="M1089" s="56"/>
    </row>
    <row r="1090" spans="1:13" ht="15">
      <c r="A1090" s="171"/>
      <c r="B1090" s="6" t="s">
        <v>1201</v>
      </c>
      <c r="C1090" s="9"/>
      <c r="D1090" s="6">
        <v>400</v>
      </c>
      <c r="E1090" s="35" t="s">
        <v>19</v>
      </c>
      <c r="F1090" s="35" t="s">
        <v>19</v>
      </c>
      <c r="G1090" s="125">
        <v>1</v>
      </c>
      <c r="H1090" s="125">
        <v>4</v>
      </c>
      <c r="I1090" s="125">
        <v>4</v>
      </c>
      <c r="J1090" s="35">
        <v>247</v>
      </c>
      <c r="K1090" s="131">
        <v>222</v>
      </c>
      <c r="L1090" s="58">
        <f>100*(J1090*(G1090+H1090+I1090)+J1091*(G1091+H1091+I1091)+J1092*(G1092+H1092+I1092)+J1093*(I1093+H1093+G1093)+J1094*(G1094+H1094+I1094))/(D1090*1000)</f>
        <v>14.88175</v>
      </c>
      <c r="M1090" s="56"/>
    </row>
    <row r="1091" spans="1:13" ht="15">
      <c r="A1091" s="171"/>
      <c r="B1091" s="6" t="s">
        <v>761</v>
      </c>
      <c r="C1091" s="9"/>
      <c r="D1091" s="6"/>
      <c r="E1091" s="35" t="s">
        <v>21</v>
      </c>
      <c r="F1091" s="35" t="s">
        <v>22</v>
      </c>
      <c r="G1091" s="125">
        <v>10</v>
      </c>
      <c r="H1091" s="125">
        <v>52</v>
      </c>
      <c r="I1091" s="125">
        <v>33</v>
      </c>
      <c r="J1091" s="35">
        <v>247</v>
      </c>
      <c r="K1091" s="131">
        <v>222</v>
      </c>
      <c r="L1091" s="58"/>
      <c r="M1091" s="56"/>
    </row>
    <row r="1092" spans="1:13" ht="15">
      <c r="A1092" s="171"/>
      <c r="B1092" s="6" t="s">
        <v>1202</v>
      </c>
      <c r="C1092" s="9"/>
      <c r="D1092" s="6"/>
      <c r="E1092" s="35" t="s">
        <v>21</v>
      </c>
      <c r="F1092" s="35" t="s">
        <v>22</v>
      </c>
      <c r="G1092" s="125">
        <v>11</v>
      </c>
      <c r="H1092" s="125">
        <v>19</v>
      </c>
      <c r="I1092" s="125">
        <v>10</v>
      </c>
      <c r="J1092" s="35">
        <v>247</v>
      </c>
      <c r="K1092" s="131">
        <v>222</v>
      </c>
      <c r="L1092" s="58"/>
      <c r="M1092" s="56"/>
    </row>
    <row r="1093" spans="1:13" ht="15">
      <c r="A1093" s="171"/>
      <c r="B1093" s="6" t="s">
        <v>36</v>
      </c>
      <c r="C1093" s="9"/>
      <c r="D1093" s="6"/>
      <c r="E1093" s="35" t="s">
        <v>47</v>
      </c>
      <c r="F1093" s="35" t="s">
        <v>47</v>
      </c>
      <c r="G1093" s="125">
        <v>38</v>
      </c>
      <c r="H1093" s="125">
        <v>30</v>
      </c>
      <c r="I1093" s="125">
        <v>25</v>
      </c>
      <c r="J1093" s="35">
        <v>247</v>
      </c>
      <c r="K1093" s="131">
        <v>222</v>
      </c>
      <c r="L1093" s="58"/>
      <c r="M1093" s="56"/>
    </row>
    <row r="1094" spans="1:13" ht="15">
      <c r="A1094" s="171"/>
      <c r="B1094" s="6" t="s">
        <v>1203</v>
      </c>
      <c r="C1094" s="9"/>
      <c r="D1094" s="6"/>
      <c r="E1094" s="35" t="s">
        <v>19</v>
      </c>
      <c r="F1094" s="35" t="s">
        <v>19</v>
      </c>
      <c r="G1094" s="143">
        <v>4</v>
      </c>
      <c r="H1094" s="143">
        <v>0</v>
      </c>
      <c r="I1094" s="143">
        <v>0</v>
      </c>
      <c r="J1094" s="35">
        <v>247</v>
      </c>
      <c r="K1094" s="131">
        <v>222</v>
      </c>
      <c r="L1094" s="58"/>
      <c r="M1094" s="56"/>
    </row>
    <row r="1095" spans="1:13" ht="21" customHeight="1">
      <c r="A1095" s="163"/>
      <c r="B1095" s="6" t="s">
        <v>1204</v>
      </c>
      <c r="C1095" s="194" t="s">
        <v>1205</v>
      </c>
      <c r="D1095" s="6">
        <v>630</v>
      </c>
      <c r="E1095" s="35" t="s">
        <v>47</v>
      </c>
      <c r="F1095" s="35" t="s">
        <v>24</v>
      </c>
      <c r="G1095" s="143">
        <v>3</v>
      </c>
      <c r="H1095" s="143">
        <v>3</v>
      </c>
      <c r="I1095" s="143">
        <v>3</v>
      </c>
      <c r="J1095" s="126">
        <v>216</v>
      </c>
      <c r="K1095" s="127">
        <v>214</v>
      </c>
      <c r="L1095" s="58">
        <f>100*(J1095*(G1095+H1095+I1095)+J1096*(G1096+H1096+I1096)+J1097*(G1097+H1097+I1097)+J1098*(I1098+H1098+G1098))/(D1095*1000)</f>
        <v>4.731428571428571</v>
      </c>
      <c r="M1095" s="56"/>
    </row>
    <row r="1096" spans="1:13" ht="15">
      <c r="A1096" s="163"/>
      <c r="B1096" s="7" t="s">
        <v>1206</v>
      </c>
      <c r="C1096" s="194"/>
      <c r="D1096" s="6"/>
      <c r="E1096" s="35" t="s">
        <v>82</v>
      </c>
      <c r="F1096" s="35" t="s">
        <v>24</v>
      </c>
      <c r="G1096" s="143">
        <v>23</v>
      </c>
      <c r="H1096" s="143">
        <v>22</v>
      </c>
      <c r="I1096" s="143">
        <v>23</v>
      </c>
      <c r="J1096" s="126">
        <v>216</v>
      </c>
      <c r="K1096" s="127">
        <v>214</v>
      </c>
      <c r="L1096" s="58"/>
      <c r="M1096" s="56"/>
    </row>
    <row r="1097" spans="1:13" ht="15">
      <c r="A1097" s="163"/>
      <c r="B1097" s="7" t="s">
        <v>1207</v>
      </c>
      <c r="C1097" s="194"/>
      <c r="D1097" s="6"/>
      <c r="E1097" s="35" t="s">
        <v>30</v>
      </c>
      <c r="F1097" s="35" t="s">
        <v>47</v>
      </c>
      <c r="G1097" s="143">
        <v>1</v>
      </c>
      <c r="H1097" s="143">
        <v>1</v>
      </c>
      <c r="I1097" s="143">
        <v>0</v>
      </c>
      <c r="J1097" s="126">
        <v>216</v>
      </c>
      <c r="K1097" s="127">
        <v>214</v>
      </c>
      <c r="L1097" s="58"/>
      <c r="M1097" s="56"/>
    </row>
    <row r="1098" spans="1:13" ht="15">
      <c r="A1098" s="163"/>
      <c r="B1098" s="7" t="s">
        <v>1208</v>
      </c>
      <c r="C1098" s="194"/>
      <c r="D1098" s="6"/>
      <c r="E1098" s="35" t="s">
        <v>82</v>
      </c>
      <c r="F1098" s="35" t="s">
        <v>24</v>
      </c>
      <c r="G1098" s="143">
        <v>14</v>
      </c>
      <c r="H1098" s="143">
        <v>19</v>
      </c>
      <c r="I1098" s="143">
        <v>26</v>
      </c>
      <c r="J1098" s="126">
        <v>216</v>
      </c>
      <c r="K1098" s="127">
        <v>214</v>
      </c>
      <c r="L1098" s="58"/>
      <c r="M1098" s="56"/>
    </row>
    <row r="1099" spans="1:13" ht="15">
      <c r="A1099" s="163"/>
      <c r="B1099" s="6" t="s">
        <v>1209</v>
      </c>
      <c r="C1099" s="9"/>
      <c r="D1099" s="6">
        <v>400</v>
      </c>
      <c r="E1099" s="35" t="s">
        <v>18</v>
      </c>
      <c r="F1099" s="35" t="s">
        <v>18</v>
      </c>
      <c r="G1099" s="143">
        <v>4</v>
      </c>
      <c r="H1099" s="143">
        <v>7</v>
      </c>
      <c r="I1099" s="143">
        <v>8</v>
      </c>
      <c r="J1099" s="35">
        <v>216</v>
      </c>
      <c r="K1099" s="131">
        <v>215</v>
      </c>
      <c r="L1099" s="58">
        <f>100*(J1099*(G1099+H1099+I1099))/(D1099*1000)</f>
        <v>1.026</v>
      </c>
      <c r="M1099" s="56"/>
    </row>
    <row r="1100" spans="1:13" ht="15.75" customHeight="1">
      <c r="A1100" s="163" t="s">
        <v>42</v>
      </c>
      <c r="B1100" s="6" t="s">
        <v>1210</v>
      </c>
      <c r="C1100" s="194" t="s">
        <v>1211</v>
      </c>
      <c r="D1100" s="6">
        <v>400</v>
      </c>
      <c r="E1100" s="35" t="s">
        <v>47</v>
      </c>
      <c r="F1100" s="35" t="s">
        <v>18</v>
      </c>
      <c r="G1100" s="125">
        <v>1</v>
      </c>
      <c r="H1100" s="125">
        <v>16</v>
      </c>
      <c r="I1100" s="125">
        <v>13</v>
      </c>
      <c r="J1100" s="35">
        <v>240</v>
      </c>
      <c r="K1100" s="131">
        <v>237</v>
      </c>
      <c r="L1100" s="58">
        <f>100*(J1100*(G1100+H1100+I1100)+J1101*(G1101+H1101+I1101)+J1102*(G1102+H1102+I1102)+J1103*(I1103+H1103+G1103))/(D1100*1000)</f>
        <v>8.34</v>
      </c>
      <c r="M1100" s="56"/>
    </row>
    <row r="1101" spans="1:13" ht="15">
      <c r="A1101" s="163"/>
      <c r="B1101" s="6" t="s">
        <v>1212</v>
      </c>
      <c r="C1101" s="194"/>
      <c r="D1101" s="6"/>
      <c r="E1101" s="35" t="s">
        <v>26</v>
      </c>
      <c r="F1101" s="35" t="s">
        <v>47</v>
      </c>
      <c r="G1101" s="125">
        <v>6</v>
      </c>
      <c r="H1101" s="125">
        <v>58</v>
      </c>
      <c r="I1101" s="125">
        <v>5</v>
      </c>
      <c r="J1101" s="35">
        <v>240</v>
      </c>
      <c r="K1101" s="131">
        <v>237</v>
      </c>
      <c r="L1101" s="58"/>
      <c r="M1101" s="56"/>
    </row>
    <row r="1102" spans="1:13" ht="15">
      <c r="A1102" s="163"/>
      <c r="B1102" s="6" t="s">
        <v>1213</v>
      </c>
      <c r="C1102" s="194"/>
      <c r="D1102" s="6"/>
      <c r="E1102" s="35" t="s">
        <v>24</v>
      </c>
      <c r="F1102" s="35" t="s">
        <v>22</v>
      </c>
      <c r="G1102" s="125">
        <v>18</v>
      </c>
      <c r="H1102" s="125">
        <v>1</v>
      </c>
      <c r="I1102" s="125">
        <v>18</v>
      </c>
      <c r="J1102" s="35">
        <v>240</v>
      </c>
      <c r="K1102" s="131">
        <v>237</v>
      </c>
      <c r="L1102" s="58"/>
      <c r="M1102" s="56"/>
    </row>
    <row r="1103" spans="1:13" ht="15">
      <c r="A1103" s="163"/>
      <c r="B1103" s="6" t="s">
        <v>1214</v>
      </c>
      <c r="C1103" s="194"/>
      <c r="D1103" s="6"/>
      <c r="E1103" s="35" t="s">
        <v>19</v>
      </c>
      <c r="F1103" s="35" t="s">
        <v>19</v>
      </c>
      <c r="G1103" s="125">
        <v>1</v>
      </c>
      <c r="H1103" s="125">
        <v>1</v>
      </c>
      <c r="I1103" s="125">
        <v>1</v>
      </c>
      <c r="J1103" s="35">
        <v>240</v>
      </c>
      <c r="K1103" s="131">
        <v>237</v>
      </c>
      <c r="L1103" s="58"/>
      <c r="M1103" s="56"/>
    </row>
    <row r="1104" spans="1:13" ht="15">
      <c r="A1104" s="163"/>
      <c r="B1104" s="6" t="s">
        <v>1215</v>
      </c>
      <c r="C1104" s="9"/>
      <c r="D1104" s="6">
        <v>400</v>
      </c>
      <c r="E1104" s="35" t="s">
        <v>24</v>
      </c>
      <c r="F1104" s="35" t="s">
        <v>22</v>
      </c>
      <c r="G1104" s="125">
        <v>12</v>
      </c>
      <c r="H1104" s="125">
        <v>11</v>
      </c>
      <c r="I1104" s="125">
        <v>11</v>
      </c>
      <c r="J1104" s="35">
        <v>240</v>
      </c>
      <c r="K1104" s="131">
        <v>237</v>
      </c>
      <c r="L1104" s="58">
        <f>100*(J1104*(G1104+H1104+I1104)+J1105*(G1105+H1105+I1105)+J1106*(G1106+H1106+I1106)+J1107*(I1107+H1107+G1107))/(D1104*1000)</f>
        <v>14.34</v>
      </c>
      <c r="M1104" s="56"/>
    </row>
    <row r="1105" spans="1:13" ht="15">
      <c r="A1105" s="163"/>
      <c r="B1105" s="6" t="s">
        <v>1216</v>
      </c>
      <c r="C1105" s="9"/>
      <c r="D1105" s="6"/>
      <c r="E1105" s="35" t="s">
        <v>24</v>
      </c>
      <c r="F1105" s="35" t="s">
        <v>22</v>
      </c>
      <c r="G1105" s="125">
        <v>8</v>
      </c>
      <c r="H1105" s="125">
        <v>14</v>
      </c>
      <c r="I1105" s="125">
        <v>4</v>
      </c>
      <c r="J1105" s="35">
        <v>240</v>
      </c>
      <c r="K1105" s="131">
        <v>237</v>
      </c>
      <c r="L1105" s="58"/>
      <c r="M1105" s="56"/>
    </row>
    <row r="1106" spans="1:13" ht="15">
      <c r="A1106" s="163"/>
      <c r="B1106" s="6" t="s">
        <v>1217</v>
      </c>
      <c r="C1106" s="9"/>
      <c r="D1106" s="6"/>
      <c r="E1106" s="35" t="s">
        <v>26</v>
      </c>
      <c r="F1106" s="35" t="s">
        <v>24</v>
      </c>
      <c r="G1106" s="125">
        <v>29</v>
      </c>
      <c r="H1106" s="125">
        <v>40</v>
      </c>
      <c r="I1106" s="125">
        <v>34</v>
      </c>
      <c r="J1106" s="35">
        <v>240</v>
      </c>
      <c r="K1106" s="131">
        <v>237</v>
      </c>
      <c r="L1106" s="58"/>
      <c r="M1106" s="56"/>
    </row>
    <row r="1107" spans="1:13" ht="15">
      <c r="A1107" s="163"/>
      <c r="B1107" s="6" t="s">
        <v>1218</v>
      </c>
      <c r="C1107" s="9"/>
      <c r="D1107" s="6"/>
      <c r="E1107" s="35" t="s">
        <v>19</v>
      </c>
      <c r="F1107" s="35" t="s">
        <v>79</v>
      </c>
      <c r="G1107" s="125">
        <v>6</v>
      </c>
      <c r="H1107" s="125">
        <v>13</v>
      </c>
      <c r="I1107" s="125">
        <v>57</v>
      </c>
      <c r="J1107" s="35">
        <v>240</v>
      </c>
      <c r="K1107" s="131">
        <v>237</v>
      </c>
      <c r="L1107" s="58"/>
      <c r="M1107" s="56"/>
    </row>
    <row r="1108" spans="1:13" s="77" customFormat="1" ht="33" customHeight="1">
      <c r="A1108" s="163" t="s">
        <v>755</v>
      </c>
      <c r="B1108" s="17" t="s">
        <v>1219</v>
      </c>
      <c r="C1108" s="16" t="s">
        <v>1220</v>
      </c>
      <c r="D1108" s="17">
        <v>400</v>
      </c>
      <c r="E1108" s="35" t="s">
        <v>47</v>
      </c>
      <c r="F1108" s="35" t="s">
        <v>18</v>
      </c>
      <c r="G1108" s="132">
        <v>2</v>
      </c>
      <c r="H1108" s="132">
        <v>0</v>
      </c>
      <c r="I1108" s="132">
        <v>3</v>
      </c>
      <c r="J1108" s="126">
        <v>234</v>
      </c>
      <c r="K1108" s="127">
        <v>231</v>
      </c>
      <c r="L1108" s="76">
        <f>100*(J1108*(G1108+H1108+I1108))/(D1108*1000)</f>
        <v>0.2925</v>
      </c>
      <c r="M1108" s="133"/>
    </row>
    <row r="1109" spans="1:13" ht="15">
      <c r="A1109" s="163"/>
      <c r="B1109" s="6" t="s">
        <v>1221</v>
      </c>
      <c r="C1109" s="16"/>
      <c r="D1109" s="6">
        <v>400</v>
      </c>
      <c r="E1109" s="35" t="s">
        <v>327</v>
      </c>
      <c r="F1109" s="35" t="s">
        <v>327</v>
      </c>
      <c r="G1109" s="125">
        <v>9</v>
      </c>
      <c r="H1109" s="125">
        <v>20</v>
      </c>
      <c r="I1109" s="125">
        <v>13</v>
      </c>
      <c r="J1109" s="126">
        <v>236</v>
      </c>
      <c r="K1109" s="127">
        <v>235</v>
      </c>
      <c r="L1109" s="58">
        <f>100*(J1109*(G1109+H1109+I1109)+J1110*(G1110+H1110+I1110)+J1111*(G1111+H1111+I1111)+J1112*(I1112+H1112+G1112))/(D1109*1000)</f>
        <v>3.068</v>
      </c>
      <c r="M1109" s="56"/>
    </row>
    <row r="1110" spans="1:13" ht="15">
      <c r="A1110" s="163"/>
      <c r="B1110" s="7" t="s">
        <v>1222</v>
      </c>
      <c r="C1110" s="5"/>
      <c r="D1110" s="6"/>
      <c r="E1110" s="35" t="s">
        <v>82</v>
      </c>
      <c r="F1110" s="35" t="s">
        <v>21</v>
      </c>
      <c r="G1110" s="125">
        <v>2</v>
      </c>
      <c r="H1110" s="125">
        <v>0</v>
      </c>
      <c r="I1110" s="125">
        <v>3</v>
      </c>
      <c r="J1110" s="126">
        <v>236</v>
      </c>
      <c r="K1110" s="127">
        <v>235</v>
      </c>
      <c r="L1110" s="58"/>
      <c r="M1110" s="56"/>
    </row>
    <row r="1111" spans="1:13" ht="15">
      <c r="A1111" s="163"/>
      <c r="B1111" s="7" t="s">
        <v>1223</v>
      </c>
      <c r="C1111" s="9"/>
      <c r="D1111" s="6"/>
      <c r="E1111" s="35" t="s">
        <v>18</v>
      </c>
      <c r="F1111" s="35" t="s">
        <v>19</v>
      </c>
      <c r="G1111" s="125">
        <v>0</v>
      </c>
      <c r="H1111" s="125">
        <v>1</v>
      </c>
      <c r="I1111" s="125">
        <v>0</v>
      </c>
      <c r="J1111" s="126">
        <v>236</v>
      </c>
      <c r="K1111" s="127">
        <v>235</v>
      </c>
      <c r="L1111" s="58"/>
      <c r="M1111" s="56"/>
    </row>
    <row r="1112" spans="1:13" ht="15">
      <c r="A1112" s="163"/>
      <c r="B1112" s="7" t="s">
        <v>1224</v>
      </c>
      <c r="C1112" s="9"/>
      <c r="D1112" s="6"/>
      <c r="E1112" s="35" t="s">
        <v>82</v>
      </c>
      <c r="F1112" s="35" t="s">
        <v>21</v>
      </c>
      <c r="G1112" s="125">
        <v>2</v>
      </c>
      <c r="H1112" s="125">
        <v>0</v>
      </c>
      <c r="I1112" s="125">
        <v>2</v>
      </c>
      <c r="J1112" s="126">
        <v>236</v>
      </c>
      <c r="K1112" s="127">
        <v>235</v>
      </c>
      <c r="L1112" s="58"/>
      <c r="M1112" s="56"/>
    </row>
    <row r="1113" spans="1:13" s="77" customFormat="1" ht="51" customHeight="1">
      <c r="A1113" s="171"/>
      <c r="B1113" s="17" t="s">
        <v>1225</v>
      </c>
      <c r="C1113" s="194" t="s">
        <v>1226</v>
      </c>
      <c r="D1113" s="17">
        <v>400</v>
      </c>
      <c r="E1113" s="35" t="s">
        <v>47</v>
      </c>
      <c r="F1113" s="35" t="s">
        <v>24</v>
      </c>
      <c r="G1113" s="150">
        <v>17</v>
      </c>
      <c r="H1113" s="150">
        <v>27</v>
      </c>
      <c r="I1113" s="150">
        <v>30</v>
      </c>
      <c r="J1113" s="35">
        <v>240</v>
      </c>
      <c r="K1113" s="131">
        <v>235</v>
      </c>
      <c r="L1113" s="76">
        <f>100*(J1113*(G1113+H1113+I1113)+J1114*(G1114+H1114+I1114)+J1115*(G1115+H1115+I1115))/(D1113*1000)</f>
        <v>14.88</v>
      </c>
      <c r="M1113" s="133"/>
    </row>
    <row r="1114" spans="1:13" ht="15">
      <c r="A1114" s="171"/>
      <c r="B1114" s="6" t="s">
        <v>1227</v>
      </c>
      <c r="C1114" s="194"/>
      <c r="D1114" s="6"/>
      <c r="E1114" s="35" t="s">
        <v>47</v>
      </c>
      <c r="F1114" s="35" t="s">
        <v>24</v>
      </c>
      <c r="G1114" s="134">
        <v>29</v>
      </c>
      <c r="H1114" s="134">
        <v>5</v>
      </c>
      <c r="I1114" s="134">
        <v>9</v>
      </c>
      <c r="J1114" s="35">
        <v>240</v>
      </c>
      <c r="K1114" s="131">
        <v>235</v>
      </c>
      <c r="L1114" s="58"/>
      <c r="M1114" s="56"/>
    </row>
    <row r="1115" spans="1:13" ht="15">
      <c r="A1115" s="171"/>
      <c r="B1115" s="7" t="s">
        <v>40</v>
      </c>
      <c r="C1115" s="194"/>
      <c r="D1115" s="6"/>
      <c r="E1115" s="35" t="s">
        <v>47</v>
      </c>
      <c r="F1115" s="35" t="s">
        <v>24</v>
      </c>
      <c r="G1115" s="134">
        <v>50</v>
      </c>
      <c r="H1115" s="134">
        <v>58</v>
      </c>
      <c r="I1115" s="134">
        <v>23</v>
      </c>
      <c r="J1115" s="35">
        <v>240</v>
      </c>
      <c r="K1115" s="131">
        <v>235</v>
      </c>
      <c r="L1115" s="58"/>
      <c r="M1115" s="56"/>
    </row>
    <row r="1116" spans="1:13" ht="15.75" customHeight="1">
      <c r="A1116" s="201" t="s">
        <v>375</v>
      </c>
      <c r="B1116" s="6" t="s">
        <v>1228</v>
      </c>
      <c r="C1116" s="194" t="s">
        <v>1229</v>
      </c>
      <c r="D1116" s="6">
        <v>630</v>
      </c>
      <c r="E1116" s="35" t="s">
        <v>26</v>
      </c>
      <c r="F1116" s="35" t="s">
        <v>24</v>
      </c>
      <c r="G1116" s="134">
        <v>63</v>
      </c>
      <c r="H1116" s="134">
        <v>20</v>
      </c>
      <c r="I1116" s="134">
        <v>35</v>
      </c>
      <c r="J1116" s="35">
        <v>240</v>
      </c>
      <c r="K1116" s="131">
        <v>233</v>
      </c>
      <c r="L1116" s="58">
        <f>100*(J1116*(G1116+H1116+I1116)+J1117*(G1117+H1117+I1117)+J1118*(G1118+H1118+I1118)+J1119*(I1119+H1119+G1119))/(D1116*1000)</f>
        <v>5.904761904761905</v>
      </c>
      <c r="M1116" s="56"/>
    </row>
    <row r="1117" spans="1:13" ht="15">
      <c r="A1117" s="201"/>
      <c r="B1117" s="20" t="s">
        <v>1230</v>
      </c>
      <c r="C1117" s="194"/>
      <c r="D1117" s="20"/>
      <c r="E1117" s="35" t="s">
        <v>26</v>
      </c>
      <c r="F1117" s="35" t="s">
        <v>24</v>
      </c>
      <c r="G1117" s="134">
        <v>11</v>
      </c>
      <c r="H1117" s="134">
        <v>10</v>
      </c>
      <c r="I1117" s="134">
        <v>9</v>
      </c>
      <c r="J1117" s="35">
        <v>240</v>
      </c>
      <c r="K1117" s="131">
        <v>233</v>
      </c>
      <c r="L1117" s="58"/>
      <c r="M1117" s="56"/>
    </row>
    <row r="1118" spans="1:13" ht="15">
      <c r="A1118" s="201"/>
      <c r="B1118" s="20" t="s">
        <v>1231</v>
      </c>
      <c r="C1118" s="194"/>
      <c r="D1118" s="20"/>
      <c r="E1118" s="35" t="s">
        <v>18</v>
      </c>
      <c r="F1118" s="35" t="s">
        <v>19</v>
      </c>
      <c r="G1118" s="134">
        <v>0</v>
      </c>
      <c r="H1118" s="134">
        <v>0</v>
      </c>
      <c r="I1118" s="134">
        <v>3</v>
      </c>
      <c r="J1118" s="35">
        <v>240</v>
      </c>
      <c r="K1118" s="131">
        <v>233</v>
      </c>
      <c r="L1118" s="58"/>
      <c r="M1118" s="56"/>
    </row>
    <row r="1119" spans="1:13" ht="15">
      <c r="A1119" s="201"/>
      <c r="B1119" s="20" t="s">
        <v>1232</v>
      </c>
      <c r="C1119" s="194"/>
      <c r="D1119" s="20"/>
      <c r="E1119" s="35" t="s">
        <v>327</v>
      </c>
      <c r="F1119" s="35" t="s">
        <v>26</v>
      </c>
      <c r="G1119" s="134">
        <v>3</v>
      </c>
      <c r="H1119" s="134">
        <v>0</v>
      </c>
      <c r="I1119" s="134">
        <v>1</v>
      </c>
      <c r="J1119" s="35">
        <v>240</v>
      </c>
      <c r="K1119" s="131">
        <v>233</v>
      </c>
      <c r="L1119" s="58"/>
      <c r="M1119" s="56"/>
    </row>
    <row r="1120" spans="1:13" ht="15">
      <c r="A1120" s="201"/>
      <c r="B1120" s="6" t="s">
        <v>1233</v>
      </c>
      <c r="C1120" s="194"/>
      <c r="D1120" s="6">
        <v>630</v>
      </c>
      <c r="E1120" s="35" t="s">
        <v>18</v>
      </c>
      <c r="F1120" s="35" t="s">
        <v>19</v>
      </c>
      <c r="G1120" s="134">
        <v>9</v>
      </c>
      <c r="H1120" s="134">
        <v>13</v>
      </c>
      <c r="I1120" s="134">
        <v>8</v>
      </c>
      <c r="J1120" s="35">
        <v>236</v>
      </c>
      <c r="K1120" s="131">
        <v>230</v>
      </c>
      <c r="L1120" s="58">
        <f>100*(J1120*(G1120+H1120+I1120)+J1121*(G1121+H1121+I1121)+J1122*(G1122+H1122+I1122)+J1123*(I1123+H1123+G1123)+J1124*(G1124+H1124+I1124)+J1125*(G1125+H1125+I1125))/(D1120*1000)</f>
        <v>14.759365079365079</v>
      </c>
      <c r="M1120" s="56"/>
    </row>
    <row r="1121" spans="1:13" ht="15">
      <c r="A1121" s="201"/>
      <c r="B1121" s="20" t="s">
        <v>1234</v>
      </c>
      <c r="C1121" s="194"/>
      <c r="D1121" s="20"/>
      <c r="E1121" s="35" t="s">
        <v>18</v>
      </c>
      <c r="F1121" s="35" t="s">
        <v>19</v>
      </c>
      <c r="G1121" s="134">
        <v>0</v>
      </c>
      <c r="H1121" s="134">
        <v>6</v>
      </c>
      <c r="I1121" s="134">
        <v>17</v>
      </c>
      <c r="J1121" s="35">
        <v>236</v>
      </c>
      <c r="K1121" s="131">
        <v>230</v>
      </c>
      <c r="L1121" s="58"/>
      <c r="M1121" s="56"/>
    </row>
    <row r="1122" spans="1:13" ht="15">
      <c r="A1122" s="201"/>
      <c r="B1122" s="20" t="s">
        <v>1235</v>
      </c>
      <c r="C1122" s="194"/>
      <c r="D1122" s="20"/>
      <c r="E1122" s="35" t="s">
        <v>22</v>
      </c>
      <c r="F1122" s="35" t="s">
        <v>19</v>
      </c>
      <c r="G1122" s="134">
        <v>3</v>
      </c>
      <c r="H1122" s="134">
        <v>3</v>
      </c>
      <c r="I1122" s="134">
        <v>4</v>
      </c>
      <c r="J1122" s="35">
        <v>236</v>
      </c>
      <c r="K1122" s="131">
        <v>230</v>
      </c>
      <c r="L1122" s="58"/>
      <c r="M1122" s="56"/>
    </row>
    <row r="1123" spans="1:13" ht="15">
      <c r="A1123" s="201"/>
      <c r="B1123" s="20" t="s">
        <v>1236</v>
      </c>
      <c r="C1123" s="194"/>
      <c r="D1123" s="20"/>
      <c r="E1123" s="35" t="s">
        <v>24</v>
      </c>
      <c r="F1123" s="35" t="s">
        <v>19</v>
      </c>
      <c r="G1123" s="134">
        <v>12</v>
      </c>
      <c r="H1123" s="134">
        <v>5</v>
      </c>
      <c r="I1123" s="134">
        <v>11</v>
      </c>
      <c r="J1123" s="35">
        <v>236</v>
      </c>
      <c r="K1123" s="131">
        <v>230</v>
      </c>
      <c r="L1123" s="58"/>
      <c r="M1123" s="56"/>
    </row>
    <row r="1124" spans="1:13" ht="15">
      <c r="A1124" s="201"/>
      <c r="B1124" s="20" t="s">
        <v>1237</v>
      </c>
      <c r="C1124" s="194"/>
      <c r="D1124" s="20"/>
      <c r="E1124" s="35" t="s">
        <v>26</v>
      </c>
      <c r="F1124" s="35" t="s">
        <v>24</v>
      </c>
      <c r="G1124" s="134">
        <v>1</v>
      </c>
      <c r="H1124" s="134">
        <v>0</v>
      </c>
      <c r="I1124" s="134">
        <v>4</v>
      </c>
      <c r="J1124" s="35">
        <v>236</v>
      </c>
      <c r="K1124" s="131">
        <v>230</v>
      </c>
      <c r="L1124" s="58"/>
      <c r="M1124" s="56"/>
    </row>
    <row r="1125" spans="1:13" ht="15">
      <c r="A1125" s="95"/>
      <c r="B1125" s="20" t="s">
        <v>1238</v>
      </c>
      <c r="C1125" s="194"/>
      <c r="D1125" s="20"/>
      <c r="E1125" s="35" t="s">
        <v>327</v>
      </c>
      <c r="F1125" s="35" t="s">
        <v>26</v>
      </c>
      <c r="G1125" s="134">
        <v>88</v>
      </c>
      <c r="H1125" s="134">
        <v>90</v>
      </c>
      <c r="I1125" s="134">
        <v>120</v>
      </c>
      <c r="J1125" s="35">
        <v>236</v>
      </c>
      <c r="K1125" s="131">
        <v>230</v>
      </c>
      <c r="L1125" s="58"/>
      <c r="M1125" s="56"/>
    </row>
    <row r="1126" spans="1:13" ht="15">
      <c r="A1126" s="85"/>
      <c r="B1126" s="6" t="s">
        <v>1239</v>
      </c>
      <c r="C1126" s="9"/>
      <c r="D1126" s="6"/>
      <c r="E1126" s="35"/>
      <c r="F1126" s="35"/>
      <c r="G1126" s="134"/>
      <c r="H1126" s="134"/>
      <c r="I1126" s="134"/>
      <c r="J1126" s="35"/>
      <c r="K1126" s="131"/>
      <c r="L1126" s="58"/>
      <c r="M1126" s="56"/>
    </row>
    <row r="1127" spans="1:13" ht="14.25" customHeight="1">
      <c r="A1127" s="163" t="s">
        <v>42</v>
      </c>
      <c r="B1127" s="7" t="s">
        <v>1240</v>
      </c>
      <c r="C1127" s="189" t="s">
        <v>1241</v>
      </c>
      <c r="D1127" s="6">
        <v>400</v>
      </c>
      <c r="E1127" s="35" t="s">
        <v>24</v>
      </c>
      <c r="F1127" s="35" t="s">
        <v>18</v>
      </c>
      <c r="G1127" s="125">
        <v>4</v>
      </c>
      <c r="H1127" s="125">
        <v>18</v>
      </c>
      <c r="I1127" s="125">
        <v>2</v>
      </c>
      <c r="J1127" s="126">
        <v>240</v>
      </c>
      <c r="K1127" s="127">
        <v>236</v>
      </c>
      <c r="L1127" s="58">
        <f>100*(J1127*(G1127+H1127+I1127)+J1128*(G1128+H1128+I1128)+J1129*(G1129+H1129+I1129)+J1130*(I1130+H1130+G1130)+J1131*(G1131+H1131+I1131)+J1132*(G1132+H1132+I1132)+J1133*(G1133+H1133+I1133))/(D1127*1000)</f>
        <v>27.6</v>
      </c>
      <c r="M1127" s="56"/>
    </row>
    <row r="1128" spans="1:13" ht="15">
      <c r="A1128" s="163"/>
      <c r="B1128" s="7" t="s">
        <v>1242</v>
      </c>
      <c r="C1128" s="189"/>
      <c r="D1128" s="6"/>
      <c r="E1128" s="35" t="s">
        <v>47</v>
      </c>
      <c r="F1128" s="35" t="s">
        <v>24</v>
      </c>
      <c r="G1128" s="125">
        <v>36</v>
      </c>
      <c r="H1128" s="125">
        <v>28</v>
      </c>
      <c r="I1128" s="125">
        <v>25</v>
      </c>
      <c r="J1128" s="126">
        <v>240</v>
      </c>
      <c r="K1128" s="127">
        <v>236</v>
      </c>
      <c r="L1128" s="58"/>
      <c r="M1128" s="56"/>
    </row>
    <row r="1129" spans="1:13" ht="15.75" customHeight="1">
      <c r="A1129" s="163"/>
      <c r="B1129" s="7" t="s">
        <v>1243</v>
      </c>
      <c r="C1129" s="189"/>
      <c r="D1129" s="6"/>
      <c r="E1129" s="35" t="s">
        <v>26</v>
      </c>
      <c r="F1129" s="35" t="s">
        <v>21</v>
      </c>
      <c r="G1129" s="125">
        <v>20</v>
      </c>
      <c r="H1129" s="125">
        <v>13</v>
      </c>
      <c r="I1129" s="125">
        <v>25</v>
      </c>
      <c r="J1129" s="126">
        <v>240</v>
      </c>
      <c r="K1129" s="127">
        <v>236</v>
      </c>
      <c r="L1129" s="58"/>
      <c r="M1129" s="56"/>
    </row>
    <row r="1130" spans="1:13" ht="15">
      <c r="A1130" s="163"/>
      <c r="B1130" s="7" t="s">
        <v>1244</v>
      </c>
      <c r="C1130" s="189"/>
      <c r="D1130" s="6"/>
      <c r="E1130" s="35" t="s">
        <v>21</v>
      </c>
      <c r="F1130" s="35" t="s">
        <v>18</v>
      </c>
      <c r="G1130" s="125">
        <v>66</v>
      </c>
      <c r="H1130" s="125">
        <v>55</v>
      </c>
      <c r="I1130" s="125">
        <v>60</v>
      </c>
      <c r="J1130" s="126">
        <v>240</v>
      </c>
      <c r="K1130" s="127">
        <v>236</v>
      </c>
      <c r="L1130" s="58"/>
      <c r="M1130" s="56"/>
    </row>
    <row r="1131" spans="1:13" ht="15">
      <c r="A1131" s="163"/>
      <c r="B1131" s="7" t="s">
        <v>1245</v>
      </c>
      <c r="C1131" s="189"/>
      <c r="D1131" s="6"/>
      <c r="E1131" s="35" t="s">
        <v>22</v>
      </c>
      <c r="F1131" s="35" t="s">
        <v>19</v>
      </c>
      <c r="G1131" s="125">
        <v>31</v>
      </c>
      <c r="H1131" s="125">
        <v>10</v>
      </c>
      <c r="I1131" s="125">
        <v>10</v>
      </c>
      <c r="J1131" s="126">
        <v>240</v>
      </c>
      <c r="K1131" s="127">
        <v>236</v>
      </c>
      <c r="L1131" s="58"/>
      <c r="M1131" s="56"/>
    </row>
    <row r="1132" spans="1:13" ht="15">
      <c r="A1132" s="163"/>
      <c r="B1132" s="7" t="s">
        <v>1246</v>
      </c>
      <c r="C1132" s="9"/>
      <c r="D1132" s="6"/>
      <c r="E1132" s="35" t="s">
        <v>19</v>
      </c>
      <c r="F1132" s="35" t="s">
        <v>79</v>
      </c>
      <c r="G1132" s="125">
        <v>5</v>
      </c>
      <c r="H1132" s="125">
        <v>6</v>
      </c>
      <c r="I1132" s="125">
        <v>0</v>
      </c>
      <c r="J1132" s="126">
        <v>240</v>
      </c>
      <c r="K1132" s="127">
        <v>236</v>
      </c>
      <c r="L1132" s="58"/>
      <c r="M1132" s="56"/>
    </row>
    <row r="1133" spans="1:13" ht="15">
      <c r="A1133" s="163"/>
      <c r="B1133" s="7" t="s">
        <v>1247</v>
      </c>
      <c r="C1133" s="9"/>
      <c r="D1133" s="6"/>
      <c r="E1133" s="35" t="s">
        <v>47</v>
      </c>
      <c r="F1133" s="35" t="s">
        <v>24</v>
      </c>
      <c r="G1133" s="125">
        <v>12</v>
      </c>
      <c r="H1133" s="125">
        <v>17</v>
      </c>
      <c r="I1133" s="125">
        <v>17</v>
      </c>
      <c r="J1133" s="126">
        <v>240</v>
      </c>
      <c r="K1133" s="127">
        <v>236</v>
      </c>
      <c r="L1133" s="58"/>
      <c r="M1133" s="56"/>
    </row>
    <row r="1134" spans="1:13" ht="15">
      <c r="A1134" s="163"/>
      <c r="B1134" s="6" t="s">
        <v>1248</v>
      </c>
      <c r="C1134" s="9"/>
      <c r="D1134" s="6">
        <v>630</v>
      </c>
      <c r="E1134" s="35" t="s">
        <v>26</v>
      </c>
      <c r="F1134" s="35" t="s">
        <v>21</v>
      </c>
      <c r="G1134" s="125">
        <v>15</v>
      </c>
      <c r="H1134" s="125">
        <v>15</v>
      </c>
      <c r="I1134" s="125">
        <v>15</v>
      </c>
      <c r="J1134" s="126">
        <v>221</v>
      </c>
      <c r="K1134" s="127">
        <v>220</v>
      </c>
      <c r="L1134" s="58">
        <f>100*(J1134*(G1134+H1134+I1134))/(D1134*1000)</f>
        <v>1.5785714285714285</v>
      </c>
      <c r="M1134" s="56"/>
    </row>
    <row r="1135" spans="1:13" ht="15.75" customHeight="1">
      <c r="A1135" s="163" t="s">
        <v>42</v>
      </c>
      <c r="B1135" s="6" t="s">
        <v>1249</v>
      </c>
      <c r="C1135" s="9"/>
      <c r="D1135" s="6">
        <v>400</v>
      </c>
      <c r="E1135" s="35" t="s">
        <v>21</v>
      </c>
      <c r="F1135" s="35" t="s">
        <v>24</v>
      </c>
      <c r="G1135" s="125">
        <v>28</v>
      </c>
      <c r="H1135" s="125">
        <v>39</v>
      </c>
      <c r="I1135" s="125">
        <v>44</v>
      </c>
      <c r="J1135" s="126">
        <v>240</v>
      </c>
      <c r="K1135" s="127">
        <v>234</v>
      </c>
      <c r="L1135" s="58">
        <f>100*(J1135*(G1135+H1135+I1135)+J1136*(G1136+H1136+I1136)+J1137*(G1137+H1137+I1137)+J1138*(I1138+H1138+G1138)+J1139*(G1139+H1139+I1139)+J1140*(G1140+H1140+I1140)+J1141*(G1141+H1141+I1141)+J1142*(I1142+H1142+G1142)+J1143*(G1143+H1143+I1143)+J1144*(I1144+H1144+G1144)+J1145*(G1145+H1145+I1145))/(D1135*1000)</f>
        <v>40.02</v>
      </c>
      <c r="M1135" s="56"/>
    </row>
    <row r="1136" spans="1:13" ht="15" customHeight="1">
      <c r="A1136" s="163"/>
      <c r="B1136" s="6" t="s">
        <v>1250</v>
      </c>
      <c r="C1136" s="29"/>
      <c r="D1136" s="6"/>
      <c r="E1136" s="35" t="s">
        <v>21</v>
      </c>
      <c r="F1136" s="35" t="s">
        <v>18</v>
      </c>
      <c r="G1136" s="143">
        <v>4</v>
      </c>
      <c r="H1136" s="143">
        <v>13</v>
      </c>
      <c r="I1136" s="143">
        <v>13</v>
      </c>
      <c r="J1136" s="126">
        <v>240</v>
      </c>
      <c r="K1136" s="127">
        <v>234</v>
      </c>
      <c r="L1136" s="58"/>
      <c r="M1136" s="56"/>
    </row>
    <row r="1137" spans="1:13" ht="15" customHeight="1">
      <c r="A1137" s="163"/>
      <c r="B1137" s="6" t="s">
        <v>751</v>
      </c>
      <c r="C1137" s="181" t="s">
        <v>1251</v>
      </c>
      <c r="D1137" s="6"/>
      <c r="E1137" s="35" t="s">
        <v>21</v>
      </c>
      <c r="F1137" s="35" t="s">
        <v>18</v>
      </c>
      <c r="G1137" s="143">
        <v>10</v>
      </c>
      <c r="H1137" s="143">
        <v>11</v>
      </c>
      <c r="I1137" s="143">
        <v>12</v>
      </c>
      <c r="J1137" s="126">
        <v>240</v>
      </c>
      <c r="K1137" s="127">
        <v>234</v>
      </c>
      <c r="L1137" s="58"/>
      <c r="M1137" s="56"/>
    </row>
    <row r="1138" spans="1:13" ht="15" customHeight="1">
      <c r="A1138" s="163"/>
      <c r="B1138" s="28" t="s">
        <v>1252</v>
      </c>
      <c r="C1138" s="181"/>
      <c r="D1138" s="6"/>
      <c r="E1138" s="35" t="s">
        <v>21</v>
      </c>
      <c r="F1138" s="35" t="s">
        <v>24</v>
      </c>
      <c r="G1138" s="125">
        <v>52</v>
      </c>
      <c r="H1138" s="125">
        <v>52</v>
      </c>
      <c r="I1138" s="125">
        <v>34</v>
      </c>
      <c r="J1138" s="126">
        <v>240</v>
      </c>
      <c r="K1138" s="127">
        <v>234</v>
      </c>
      <c r="L1138" s="58"/>
      <c r="M1138" s="56"/>
    </row>
    <row r="1139" spans="1:13" ht="15">
      <c r="A1139" s="163"/>
      <c r="B1139" s="6" t="s">
        <v>1253</v>
      </c>
      <c r="C1139" s="181"/>
      <c r="D1139" s="6"/>
      <c r="E1139" s="35" t="s">
        <v>47</v>
      </c>
      <c r="F1139" s="35" t="s">
        <v>24</v>
      </c>
      <c r="G1139" s="125">
        <v>27</v>
      </c>
      <c r="H1139" s="125">
        <v>14</v>
      </c>
      <c r="I1139" s="125">
        <v>9</v>
      </c>
      <c r="J1139" s="126">
        <v>240</v>
      </c>
      <c r="K1139" s="127">
        <v>234</v>
      </c>
      <c r="L1139" s="58"/>
      <c r="M1139" s="56"/>
    </row>
    <row r="1140" spans="1:13" ht="15">
      <c r="A1140" s="163"/>
      <c r="B1140" s="28" t="s">
        <v>1254</v>
      </c>
      <c r="C1140" s="181"/>
      <c r="D1140" s="6"/>
      <c r="E1140" s="35" t="s">
        <v>47</v>
      </c>
      <c r="F1140" s="35" t="s">
        <v>24</v>
      </c>
      <c r="G1140" s="125">
        <v>16</v>
      </c>
      <c r="H1140" s="125">
        <v>21</v>
      </c>
      <c r="I1140" s="125">
        <v>30</v>
      </c>
      <c r="J1140" s="126">
        <v>240</v>
      </c>
      <c r="K1140" s="127">
        <v>234</v>
      </c>
      <c r="L1140" s="58"/>
      <c r="M1140" s="56"/>
    </row>
    <row r="1141" spans="1:13" ht="15">
      <c r="A1141" s="163"/>
      <c r="B1141" s="28" t="s">
        <v>36</v>
      </c>
      <c r="C1141" s="181"/>
      <c r="D1141" s="6"/>
      <c r="E1141" s="35" t="s">
        <v>47</v>
      </c>
      <c r="F1141" s="35" t="s">
        <v>24</v>
      </c>
      <c r="G1141" s="125">
        <v>19</v>
      </c>
      <c r="H1141" s="125">
        <v>17</v>
      </c>
      <c r="I1141" s="125">
        <v>35</v>
      </c>
      <c r="J1141" s="126">
        <v>240</v>
      </c>
      <c r="K1141" s="127">
        <v>234</v>
      </c>
      <c r="L1141" s="58"/>
      <c r="M1141" s="56"/>
    </row>
    <row r="1142" spans="1:13" ht="15">
      <c r="A1142" s="163"/>
      <c r="B1142" s="28" t="s">
        <v>761</v>
      </c>
      <c r="C1142" s="181"/>
      <c r="D1142" s="6"/>
      <c r="E1142" s="35" t="s">
        <v>47</v>
      </c>
      <c r="F1142" s="35" t="s">
        <v>24</v>
      </c>
      <c r="G1142" s="125">
        <v>28</v>
      </c>
      <c r="H1142" s="125">
        <v>32</v>
      </c>
      <c r="I1142" s="125">
        <v>19</v>
      </c>
      <c r="J1142" s="126">
        <v>240</v>
      </c>
      <c r="K1142" s="127">
        <v>234</v>
      </c>
      <c r="L1142" s="58"/>
      <c r="M1142" s="56"/>
    </row>
    <row r="1143" spans="1:13" ht="15">
      <c r="A1143" s="163"/>
      <c r="B1143" s="28" t="s">
        <v>1255</v>
      </c>
      <c r="C1143" s="181"/>
      <c r="D1143" s="6"/>
      <c r="E1143" s="35" t="s">
        <v>18</v>
      </c>
      <c r="F1143" s="35" t="s">
        <v>19</v>
      </c>
      <c r="G1143" s="125">
        <v>28</v>
      </c>
      <c r="H1143" s="125">
        <v>12</v>
      </c>
      <c r="I1143" s="125">
        <v>17</v>
      </c>
      <c r="J1143" s="126">
        <v>240</v>
      </c>
      <c r="K1143" s="127">
        <v>234</v>
      </c>
      <c r="L1143" s="58"/>
      <c r="M1143" s="56"/>
    </row>
    <row r="1144" spans="1:13" ht="15">
      <c r="A1144" s="163"/>
      <c r="B1144" s="28" t="s">
        <v>1256</v>
      </c>
      <c r="C1144" s="181"/>
      <c r="D1144" s="6"/>
      <c r="E1144" s="35" t="s">
        <v>19</v>
      </c>
      <c r="F1144" s="35" t="s">
        <v>19</v>
      </c>
      <c r="G1144" s="125">
        <v>4</v>
      </c>
      <c r="H1144" s="125">
        <v>4</v>
      </c>
      <c r="I1144" s="125">
        <v>4</v>
      </c>
      <c r="J1144" s="126">
        <v>240</v>
      </c>
      <c r="K1144" s="127">
        <v>234</v>
      </c>
      <c r="L1144" s="58"/>
      <c r="M1144" s="56"/>
    </row>
    <row r="1145" spans="1:13" ht="15">
      <c r="A1145" s="163"/>
      <c r="B1145" s="28" t="s">
        <v>1257</v>
      </c>
      <c r="C1145" s="181"/>
      <c r="D1145" s="6"/>
      <c r="E1145" s="35" t="s">
        <v>24</v>
      </c>
      <c r="F1145" s="35" t="s">
        <v>22</v>
      </c>
      <c r="G1145" s="125">
        <v>7</v>
      </c>
      <c r="H1145" s="125">
        <v>4</v>
      </c>
      <c r="I1145" s="125">
        <v>8</v>
      </c>
      <c r="J1145" s="126">
        <v>240</v>
      </c>
      <c r="K1145" s="127">
        <v>234</v>
      </c>
      <c r="L1145" s="58"/>
      <c r="M1145" s="56"/>
    </row>
    <row r="1146" spans="1:13" s="77" customFormat="1" ht="31.5" customHeight="1">
      <c r="A1146" s="177" t="s">
        <v>325</v>
      </c>
      <c r="B1146" s="16" t="s">
        <v>1258</v>
      </c>
      <c r="C1146" s="194" t="s">
        <v>1259</v>
      </c>
      <c r="D1146" s="17">
        <v>320</v>
      </c>
      <c r="E1146" s="35" t="s">
        <v>30</v>
      </c>
      <c r="F1146" s="35" t="s">
        <v>24</v>
      </c>
      <c r="G1146" s="151">
        <v>8</v>
      </c>
      <c r="H1146" s="151">
        <v>23</v>
      </c>
      <c r="I1146" s="151">
        <v>18</v>
      </c>
      <c r="J1146" s="126">
        <v>230</v>
      </c>
      <c r="K1146" s="127">
        <v>224</v>
      </c>
      <c r="L1146" s="76">
        <f>100*(J1146*(G1146+H1146+I1146)+J1147*(G1147+H1147+I1147)+J1148*(G1148+H1148+I1148)+J1149*(I1149+H1149+G1149))/(D1146*1000)</f>
        <v>14.80625</v>
      </c>
      <c r="M1146" s="133"/>
    </row>
    <row r="1147" spans="1:13" ht="15">
      <c r="A1147" s="177"/>
      <c r="B1147" s="6" t="s">
        <v>1260</v>
      </c>
      <c r="C1147" s="194"/>
      <c r="D1147" s="6"/>
      <c r="E1147" s="35" t="s">
        <v>18</v>
      </c>
      <c r="F1147" s="35" t="s">
        <v>19</v>
      </c>
      <c r="G1147" s="125">
        <v>6</v>
      </c>
      <c r="H1147" s="125">
        <v>50</v>
      </c>
      <c r="I1147" s="125">
        <v>43</v>
      </c>
      <c r="J1147" s="126">
        <v>230</v>
      </c>
      <c r="K1147" s="127">
        <v>224</v>
      </c>
      <c r="L1147" s="58"/>
      <c r="M1147" s="56"/>
    </row>
    <row r="1148" spans="1:13" ht="15">
      <c r="A1148" s="177"/>
      <c r="B1148" s="6" t="s">
        <v>1261</v>
      </c>
      <c r="C1148" s="194"/>
      <c r="D1148" s="6"/>
      <c r="E1148" s="35" t="s">
        <v>26</v>
      </c>
      <c r="F1148" s="35" t="s">
        <v>24</v>
      </c>
      <c r="G1148" s="125">
        <v>10</v>
      </c>
      <c r="H1148" s="125">
        <v>6</v>
      </c>
      <c r="I1148" s="125">
        <v>38</v>
      </c>
      <c r="J1148" s="126">
        <v>230</v>
      </c>
      <c r="K1148" s="127">
        <v>224</v>
      </c>
      <c r="L1148" s="58"/>
      <c r="M1148" s="56"/>
    </row>
    <row r="1149" spans="1:13" ht="15">
      <c r="A1149" s="177"/>
      <c r="B1149" s="6" t="s">
        <v>1262</v>
      </c>
      <c r="C1149" s="194"/>
      <c r="D1149" s="6"/>
      <c r="E1149" s="35" t="s">
        <v>22</v>
      </c>
      <c r="F1149" s="35" t="s">
        <v>22</v>
      </c>
      <c r="G1149" s="125">
        <v>2</v>
      </c>
      <c r="H1149" s="125">
        <v>1</v>
      </c>
      <c r="I1149" s="125">
        <v>1</v>
      </c>
      <c r="J1149" s="126">
        <v>230</v>
      </c>
      <c r="K1149" s="127">
        <v>224</v>
      </c>
      <c r="L1149" s="58"/>
      <c r="M1149" s="56"/>
    </row>
    <row r="1150" spans="1:13" ht="15">
      <c r="A1150" s="177"/>
      <c r="B1150" s="6" t="s">
        <v>1263</v>
      </c>
      <c r="C1150" s="194"/>
      <c r="D1150" s="6">
        <v>630</v>
      </c>
      <c r="E1150" s="35" t="s">
        <v>24</v>
      </c>
      <c r="F1150" s="35" t="s">
        <v>19</v>
      </c>
      <c r="G1150" s="125">
        <v>21</v>
      </c>
      <c r="H1150" s="125">
        <v>37</v>
      </c>
      <c r="I1150" s="125">
        <v>12</v>
      </c>
      <c r="J1150" s="35">
        <v>228</v>
      </c>
      <c r="K1150" s="131">
        <v>224</v>
      </c>
      <c r="L1150" s="58">
        <f>100*(J1150*(G1150+H1150+I1150)+J1151*(G1151+H1151+I1151)+J1152*(G1152+H1152+I1152)+J1153*(I1153+H1153+G1153)+J1154*(G1154+H1154+I1154)+J1155*(G1155+H1155+I1155)+J1156*(G1156+H1156+I1156)+J1157*(I1157+H1157+G1157)+J1158*(G1158+H1158+I1158)+J1159*(I1159+H1159+G1159))/(D1150*1000)</f>
        <v>29.278095238095236</v>
      </c>
      <c r="M1150" s="56"/>
    </row>
    <row r="1151" spans="1:13" ht="15">
      <c r="A1151" s="177"/>
      <c r="B1151" s="6" t="s">
        <v>1264</v>
      </c>
      <c r="C1151" s="194"/>
      <c r="D1151" s="6"/>
      <c r="E1151" s="35" t="s">
        <v>79</v>
      </c>
      <c r="F1151" s="35" t="s">
        <v>79</v>
      </c>
      <c r="G1151" s="125">
        <v>1</v>
      </c>
      <c r="H1151" s="125">
        <v>0</v>
      </c>
      <c r="I1151" s="125">
        <v>0</v>
      </c>
      <c r="J1151" s="35">
        <v>228</v>
      </c>
      <c r="K1151" s="131">
        <v>224</v>
      </c>
      <c r="L1151" s="58"/>
      <c r="M1151" s="56"/>
    </row>
    <row r="1152" spans="1:13" ht="15">
      <c r="A1152" s="177"/>
      <c r="B1152" s="6" t="s">
        <v>1265</v>
      </c>
      <c r="C1152" s="194"/>
      <c r="D1152" s="6"/>
      <c r="E1152" s="35" t="s">
        <v>47</v>
      </c>
      <c r="F1152" s="35" t="s">
        <v>24</v>
      </c>
      <c r="G1152" s="125">
        <v>26</v>
      </c>
      <c r="H1152" s="125">
        <v>15</v>
      </c>
      <c r="I1152" s="125">
        <v>53</v>
      </c>
      <c r="J1152" s="35">
        <v>228</v>
      </c>
      <c r="K1152" s="131">
        <v>224</v>
      </c>
      <c r="L1152" s="58"/>
      <c r="M1152" s="56"/>
    </row>
    <row r="1153" spans="1:13" ht="15">
      <c r="A1153" s="177"/>
      <c r="B1153" s="6" t="s">
        <v>1266</v>
      </c>
      <c r="C1153" s="194"/>
      <c r="D1153" s="6"/>
      <c r="E1153" s="35" t="s">
        <v>26</v>
      </c>
      <c r="F1153" s="35" t="s">
        <v>24</v>
      </c>
      <c r="G1153" s="125">
        <v>43</v>
      </c>
      <c r="H1153" s="125">
        <v>33</v>
      </c>
      <c r="I1153" s="125">
        <v>50</v>
      </c>
      <c r="J1153" s="35">
        <v>228</v>
      </c>
      <c r="K1153" s="131">
        <v>224</v>
      </c>
      <c r="L1153" s="58"/>
      <c r="M1153" s="56"/>
    </row>
    <row r="1154" spans="1:13" ht="15">
      <c r="A1154" s="177"/>
      <c r="B1154" s="6" t="s">
        <v>1267</v>
      </c>
      <c r="C1154" s="194"/>
      <c r="D1154" s="6"/>
      <c r="E1154" s="35" t="s">
        <v>21</v>
      </c>
      <c r="F1154" s="35" t="s">
        <v>19</v>
      </c>
      <c r="G1154" s="125">
        <v>15</v>
      </c>
      <c r="H1154" s="125">
        <v>25</v>
      </c>
      <c r="I1154" s="125">
        <v>30</v>
      </c>
      <c r="J1154" s="35">
        <v>228</v>
      </c>
      <c r="K1154" s="131">
        <v>224</v>
      </c>
      <c r="L1154" s="58"/>
      <c r="M1154" s="56"/>
    </row>
    <row r="1155" spans="1:13" ht="15">
      <c r="A1155" s="177"/>
      <c r="B1155" s="6" t="s">
        <v>1268</v>
      </c>
      <c r="C1155" s="9"/>
      <c r="D1155" s="6"/>
      <c r="E1155" s="35" t="s">
        <v>26</v>
      </c>
      <c r="F1155" s="35" t="s">
        <v>24</v>
      </c>
      <c r="G1155" s="125">
        <v>21</v>
      </c>
      <c r="H1155" s="125">
        <v>10</v>
      </c>
      <c r="I1155" s="125">
        <v>9</v>
      </c>
      <c r="J1155" s="35">
        <v>228</v>
      </c>
      <c r="K1155" s="131">
        <v>224</v>
      </c>
      <c r="L1155" s="58"/>
      <c r="M1155" s="56"/>
    </row>
    <row r="1156" spans="1:13" ht="15">
      <c r="A1156" s="177"/>
      <c r="B1156" s="6" t="s">
        <v>1269</v>
      </c>
      <c r="C1156" s="9"/>
      <c r="D1156" s="6"/>
      <c r="E1156" s="35" t="s">
        <v>26</v>
      </c>
      <c r="F1156" s="35" t="s">
        <v>18</v>
      </c>
      <c r="G1156" s="125">
        <v>46</v>
      </c>
      <c r="H1156" s="125">
        <v>44</v>
      </c>
      <c r="I1156" s="125">
        <v>35</v>
      </c>
      <c r="J1156" s="35">
        <v>228</v>
      </c>
      <c r="K1156" s="131">
        <v>224</v>
      </c>
      <c r="L1156" s="58"/>
      <c r="M1156" s="56"/>
    </row>
    <row r="1157" spans="1:13" ht="15">
      <c r="A1157" s="177"/>
      <c r="B1157" s="6" t="s">
        <v>1270</v>
      </c>
      <c r="C1157" s="9"/>
      <c r="D1157" s="6"/>
      <c r="E1157" s="35" t="s">
        <v>21</v>
      </c>
      <c r="F1157" s="35" t="s">
        <v>22</v>
      </c>
      <c r="G1157" s="125">
        <v>29</v>
      </c>
      <c r="H1157" s="125">
        <v>58</v>
      </c>
      <c r="I1157" s="125">
        <v>17</v>
      </c>
      <c r="J1157" s="35">
        <v>228</v>
      </c>
      <c r="K1157" s="131">
        <v>224</v>
      </c>
      <c r="L1157" s="58"/>
      <c r="M1157" s="56"/>
    </row>
    <row r="1158" spans="1:13" ht="15">
      <c r="A1158" s="177"/>
      <c r="B1158" s="6" t="s">
        <v>1271</v>
      </c>
      <c r="C1158" s="9"/>
      <c r="D1158" s="6"/>
      <c r="E1158" s="35" t="s">
        <v>21</v>
      </c>
      <c r="F1158" s="35" t="s">
        <v>22</v>
      </c>
      <c r="G1158" s="125">
        <v>36</v>
      </c>
      <c r="H1158" s="125">
        <v>25</v>
      </c>
      <c r="I1158" s="125">
        <v>29</v>
      </c>
      <c r="J1158" s="35">
        <v>228</v>
      </c>
      <c r="K1158" s="131">
        <v>224</v>
      </c>
      <c r="L1158" s="58"/>
      <c r="M1158" s="56"/>
    </row>
    <row r="1159" spans="1:13" ht="15">
      <c r="A1159" s="177"/>
      <c r="B1159" s="6" t="s">
        <v>1272</v>
      </c>
      <c r="C1159" s="9"/>
      <c r="D1159" s="6"/>
      <c r="E1159" s="35" t="s">
        <v>21</v>
      </c>
      <c r="F1159" s="35" t="s">
        <v>18</v>
      </c>
      <c r="G1159" s="125">
        <v>45</v>
      </c>
      <c r="H1159" s="125">
        <v>21</v>
      </c>
      <c r="I1159" s="125">
        <v>23</v>
      </c>
      <c r="J1159" s="35">
        <v>228</v>
      </c>
      <c r="K1159" s="131">
        <v>224</v>
      </c>
      <c r="L1159" s="58"/>
      <c r="M1159" s="56"/>
    </row>
    <row r="1160" spans="1:13" ht="15.75" customHeight="1">
      <c r="A1160" s="163" t="s">
        <v>232</v>
      </c>
      <c r="B1160" s="6" t="s">
        <v>1273</v>
      </c>
      <c r="C1160" s="16" t="s">
        <v>1274</v>
      </c>
      <c r="D1160" s="6">
        <v>630</v>
      </c>
      <c r="E1160" s="35" t="s">
        <v>24</v>
      </c>
      <c r="F1160" s="35" t="s">
        <v>19</v>
      </c>
      <c r="G1160" s="125">
        <v>23</v>
      </c>
      <c r="H1160" s="125">
        <v>24</v>
      </c>
      <c r="I1160" s="125">
        <v>25</v>
      </c>
      <c r="J1160" s="35">
        <v>232</v>
      </c>
      <c r="K1160" s="131">
        <v>230</v>
      </c>
      <c r="L1160" s="58">
        <f>100*(J1160*(G1160+H1160+I1160)+J1161*(G1161+H1161+I1161)+J1162*(G1162+H1162+I1162)+J1163*(I1163+H1163+G1163))/(D1160*1000)</f>
        <v>7.733333333333333</v>
      </c>
      <c r="M1160" s="56"/>
    </row>
    <row r="1161" spans="1:13" ht="15">
      <c r="A1161" s="163"/>
      <c r="B1161" s="6" t="s">
        <v>1275</v>
      </c>
      <c r="C1161" s="16"/>
      <c r="D1161" s="6"/>
      <c r="E1161" s="35" t="s">
        <v>21</v>
      </c>
      <c r="F1161" s="35" t="s">
        <v>18</v>
      </c>
      <c r="G1161" s="125">
        <v>16</v>
      </c>
      <c r="H1161" s="125">
        <v>25</v>
      </c>
      <c r="I1161" s="125">
        <v>15</v>
      </c>
      <c r="J1161" s="35">
        <v>232</v>
      </c>
      <c r="K1161" s="131">
        <v>230</v>
      </c>
      <c r="L1161" s="58"/>
      <c r="M1161" s="56"/>
    </row>
    <row r="1162" spans="1:13" ht="15">
      <c r="A1162" s="163"/>
      <c r="B1162" s="7" t="s">
        <v>1276</v>
      </c>
      <c r="C1162" s="16"/>
      <c r="D1162" s="6"/>
      <c r="E1162" s="35" t="s">
        <v>24</v>
      </c>
      <c r="F1162" s="35" t="s">
        <v>19</v>
      </c>
      <c r="G1162" s="125">
        <v>10</v>
      </c>
      <c r="H1162" s="125">
        <v>30</v>
      </c>
      <c r="I1162" s="125">
        <v>31</v>
      </c>
      <c r="J1162" s="35">
        <v>232</v>
      </c>
      <c r="K1162" s="131">
        <v>230</v>
      </c>
      <c r="L1162" s="58"/>
      <c r="M1162" s="56"/>
    </row>
    <row r="1163" spans="1:13" ht="15">
      <c r="A1163" s="163"/>
      <c r="B1163" s="7" t="s">
        <v>992</v>
      </c>
      <c r="C1163" s="9"/>
      <c r="D1163" s="6"/>
      <c r="E1163" s="35" t="s">
        <v>82</v>
      </c>
      <c r="F1163" s="35" t="s">
        <v>24</v>
      </c>
      <c r="G1163" s="125">
        <v>2</v>
      </c>
      <c r="H1163" s="125">
        <v>9</v>
      </c>
      <c r="I1163" s="125">
        <v>0</v>
      </c>
      <c r="J1163" s="35">
        <v>232</v>
      </c>
      <c r="K1163" s="131">
        <v>230</v>
      </c>
      <c r="L1163" s="58"/>
      <c r="M1163" s="56"/>
    </row>
    <row r="1164" spans="1:13" ht="15.75" customHeight="1">
      <c r="A1164" s="163" t="s">
        <v>755</v>
      </c>
      <c r="B1164" s="6" t="s">
        <v>1277</v>
      </c>
      <c r="C1164" s="9"/>
      <c r="D1164" s="6">
        <v>400</v>
      </c>
      <c r="E1164" s="35" t="s">
        <v>24</v>
      </c>
      <c r="F1164" s="35" t="s">
        <v>22</v>
      </c>
      <c r="G1164" s="125">
        <v>3</v>
      </c>
      <c r="H1164" s="125">
        <v>3</v>
      </c>
      <c r="I1164" s="125">
        <v>3</v>
      </c>
      <c r="J1164" s="126">
        <v>234</v>
      </c>
      <c r="K1164" s="127">
        <v>232</v>
      </c>
      <c r="L1164" s="58">
        <f>100*(J1164*(G1164+H1164+I1164)+J1165*(G1165+H1165+I1165)+J1166*(G1166+H1166+I1166)+J1167*(I1167+H1167+G1167)+J1168*(G1168+H1168+I1168)+J1169*(G1169+H1169+I1169)+J1170*(I1170+H1170+G1170)+J1171*(G1171+H1171+I1171))/(D1164*1000)</f>
        <v>31.4145</v>
      </c>
      <c r="M1164" s="56"/>
    </row>
    <row r="1165" spans="1:13" ht="19.5" customHeight="1">
      <c r="A1165" s="163"/>
      <c r="B1165" s="7" t="s">
        <v>1278</v>
      </c>
      <c r="C1165" s="194" t="s">
        <v>1279</v>
      </c>
      <c r="D1165" s="6"/>
      <c r="E1165" s="35" t="s">
        <v>21</v>
      </c>
      <c r="F1165" s="35" t="s">
        <v>21</v>
      </c>
      <c r="G1165" s="125">
        <v>0</v>
      </c>
      <c r="H1165" s="125">
        <v>0</v>
      </c>
      <c r="I1165" s="125">
        <v>1</v>
      </c>
      <c r="J1165" s="126">
        <v>234</v>
      </c>
      <c r="K1165" s="127">
        <v>232</v>
      </c>
      <c r="L1165" s="58"/>
      <c r="M1165" s="56"/>
    </row>
    <row r="1166" spans="1:13" ht="15">
      <c r="A1166" s="163"/>
      <c r="B1166" s="6" t="s">
        <v>1280</v>
      </c>
      <c r="C1166" s="194"/>
      <c r="D1166" s="6"/>
      <c r="E1166" s="35" t="s">
        <v>22</v>
      </c>
      <c r="F1166" s="35" t="s">
        <v>19</v>
      </c>
      <c r="G1166" s="143">
        <v>13</v>
      </c>
      <c r="H1166" s="143">
        <v>12</v>
      </c>
      <c r="I1166" s="143">
        <v>7</v>
      </c>
      <c r="J1166" s="126">
        <v>234</v>
      </c>
      <c r="K1166" s="127">
        <v>232</v>
      </c>
      <c r="L1166" s="58"/>
      <c r="M1166" s="56"/>
    </row>
    <row r="1167" spans="1:13" ht="15">
      <c r="A1167" s="163"/>
      <c r="B1167" s="6" t="s">
        <v>1281</v>
      </c>
      <c r="C1167" s="194"/>
      <c r="D1167" s="6"/>
      <c r="E1167" s="35" t="s">
        <v>21</v>
      </c>
      <c r="F1167" s="35" t="s">
        <v>18</v>
      </c>
      <c r="G1167" s="143">
        <v>5</v>
      </c>
      <c r="H1167" s="143">
        <v>17</v>
      </c>
      <c r="I1167" s="143">
        <v>1</v>
      </c>
      <c r="J1167" s="126">
        <v>234</v>
      </c>
      <c r="K1167" s="127">
        <v>232</v>
      </c>
      <c r="L1167" s="58"/>
      <c r="M1167" s="56"/>
    </row>
    <row r="1168" spans="1:13" ht="15">
      <c r="A1168" s="163"/>
      <c r="B1168" s="6" t="s">
        <v>1282</v>
      </c>
      <c r="C1168" s="194"/>
      <c r="D1168" s="6"/>
      <c r="E1168" s="35" t="s">
        <v>82</v>
      </c>
      <c r="F1168" s="131" t="s">
        <v>24</v>
      </c>
      <c r="G1168" s="125">
        <v>1</v>
      </c>
      <c r="H1168" s="125">
        <v>21</v>
      </c>
      <c r="I1168" s="125">
        <v>15</v>
      </c>
      <c r="J1168" s="126">
        <v>234</v>
      </c>
      <c r="K1168" s="127">
        <v>232</v>
      </c>
      <c r="L1168" s="58"/>
      <c r="M1168" s="56"/>
    </row>
    <row r="1169" spans="1:13" ht="15">
      <c r="A1169" s="163"/>
      <c r="B1169" s="6" t="s">
        <v>1283</v>
      </c>
      <c r="C1169" s="194"/>
      <c r="D1169" s="6"/>
      <c r="E1169" s="35" t="s">
        <v>327</v>
      </c>
      <c r="F1169" s="131" t="s">
        <v>24</v>
      </c>
      <c r="G1169" s="143">
        <v>91</v>
      </c>
      <c r="H1169" s="143">
        <v>87</v>
      </c>
      <c r="I1169" s="143">
        <v>110</v>
      </c>
      <c r="J1169" s="126">
        <v>234</v>
      </c>
      <c r="K1169" s="127">
        <v>232</v>
      </c>
      <c r="L1169" s="58"/>
      <c r="M1169" s="56"/>
    </row>
    <row r="1170" spans="1:13" ht="15">
      <c r="A1170" s="163"/>
      <c r="B1170" s="6" t="s">
        <v>1284</v>
      </c>
      <c r="C1170" s="194"/>
      <c r="D1170" s="6"/>
      <c r="E1170" s="35" t="s">
        <v>82</v>
      </c>
      <c r="F1170" s="131" t="s">
        <v>21</v>
      </c>
      <c r="G1170" s="129">
        <v>44</v>
      </c>
      <c r="H1170" s="129">
        <v>55</v>
      </c>
      <c r="I1170" s="129">
        <v>46</v>
      </c>
      <c r="J1170" s="126">
        <v>234</v>
      </c>
      <c r="K1170" s="127">
        <v>232</v>
      </c>
      <c r="L1170" s="58"/>
      <c r="M1170" s="56"/>
    </row>
    <row r="1171" spans="1:13" ht="15">
      <c r="A1171" s="163"/>
      <c r="B1171" s="6" t="s">
        <v>1285</v>
      </c>
      <c r="C1171" s="194"/>
      <c r="D1171" s="6"/>
      <c r="E1171" s="35" t="s">
        <v>327</v>
      </c>
      <c r="F1171" s="131" t="s">
        <v>24</v>
      </c>
      <c r="G1171" s="143">
        <v>2</v>
      </c>
      <c r="H1171" s="143">
        <v>0</v>
      </c>
      <c r="I1171" s="143">
        <v>0</v>
      </c>
      <c r="J1171" s="126">
        <v>234</v>
      </c>
      <c r="K1171" s="127">
        <v>232</v>
      </c>
      <c r="L1171" s="58"/>
      <c r="M1171" s="56"/>
    </row>
    <row r="1172" spans="1:13" ht="15.75" customHeight="1">
      <c r="A1172" s="163" t="s">
        <v>755</v>
      </c>
      <c r="B1172" s="6" t="s">
        <v>1286</v>
      </c>
      <c r="C1172" s="9"/>
      <c r="D1172" s="6">
        <v>400</v>
      </c>
      <c r="E1172" s="35" t="s">
        <v>22</v>
      </c>
      <c r="F1172" s="35" t="s">
        <v>19</v>
      </c>
      <c r="G1172" s="125">
        <v>1</v>
      </c>
      <c r="H1172" s="125">
        <v>0</v>
      </c>
      <c r="I1172" s="125">
        <v>0</v>
      </c>
      <c r="J1172" s="35">
        <v>239</v>
      </c>
      <c r="K1172" s="131">
        <v>237</v>
      </c>
      <c r="L1172" s="58">
        <f>100*(J1172*(G1172+H1172+I1172)+J1173*(G1173+H1173+I1173)+J1174*(G1174+H1174+I1174)+J1175*(I1175+H1175+G1175))/(D1172*1000)</f>
        <v>15.4155</v>
      </c>
      <c r="M1172" s="56"/>
    </row>
    <row r="1173" spans="1:13" ht="15" customHeight="1">
      <c r="A1173" s="163"/>
      <c r="B1173" s="6" t="s">
        <v>1287</v>
      </c>
      <c r="C1173" s="194" t="s">
        <v>1288</v>
      </c>
      <c r="D1173" s="6"/>
      <c r="E1173" s="131" t="s">
        <v>24</v>
      </c>
      <c r="F1173" s="131" t="s">
        <v>24</v>
      </c>
      <c r="G1173" s="125">
        <v>2</v>
      </c>
      <c r="H1173" s="125">
        <v>0</v>
      </c>
      <c r="I1173" s="125">
        <v>0</v>
      </c>
      <c r="J1173" s="35">
        <v>239</v>
      </c>
      <c r="K1173" s="131">
        <v>237</v>
      </c>
      <c r="L1173" s="58"/>
      <c r="M1173" s="56"/>
    </row>
    <row r="1174" spans="1:13" ht="15">
      <c r="A1174" s="163"/>
      <c r="B1174" s="6" t="s">
        <v>1289</v>
      </c>
      <c r="C1174" s="194"/>
      <c r="D1174" s="6"/>
      <c r="E1174" s="35" t="s">
        <v>47</v>
      </c>
      <c r="F1174" s="35" t="s">
        <v>24</v>
      </c>
      <c r="G1174" s="125">
        <v>26</v>
      </c>
      <c r="H1174" s="125">
        <v>37</v>
      </c>
      <c r="I1174" s="125">
        <v>27</v>
      </c>
      <c r="J1174" s="35">
        <v>239</v>
      </c>
      <c r="K1174" s="131">
        <v>237</v>
      </c>
      <c r="L1174" s="58"/>
      <c r="M1174" s="56"/>
    </row>
    <row r="1175" spans="1:13" ht="15">
      <c r="A1175" s="163"/>
      <c r="B1175" s="6" t="s">
        <v>1290</v>
      </c>
      <c r="C1175" s="194"/>
      <c r="D1175" s="6"/>
      <c r="E1175" s="35" t="s">
        <v>47</v>
      </c>
      <c r="F1175" s="35" t="s">
        <v>19</v>
      </c>
      <c r="G1175" s="125">
        <v>77</v>
      </c>
      <c r="H1175" s="125">
        <v>40</v>
      </c>
      <c r="I1175" s="125">
        <v>48</v>
      </c>
      <c r="J1175" s="35">
        <v>239</v>
      </c>
      <c r="K1175" s="131">
        <v>237</v>
      </c>
      <c r="L1175" s="58"/>
      <c r="M1175" s="56"/>
    </row>
    <row r="1176" spans="1:13" ht="15">
      <c r="A1176" s="163"/>
      <c r="B1176" s="6" t="s">
        <v>1291</v>
      </c>
      <c r="C1176" s="194"/>
      <c r="D1176" s="6">
        <v>400</v>
      </c>
      <c r="E1176" s="35" t="s">
        <v>18</v>
      </c>
      <c r="F1176" s="35" t="s">
        <v>19</v>
      </c>
      <c r="G1176" s="125">
        <v>17</v>
      </c>
      <c r="H1176" s="125">
        <v>31</v>
      </c>
      <c r="I1176" s="125">
        <v>28</v>
      </c>
      <c r="J1176" s="35">
        <v>239</v>
      </c>
      <c r="K1176" s="131">
        <v>235</v>
      </c>
      <c r="L1176" s="58">
        <f>100*(J1176*(G1176+H1176+I1176)+J1177*(G1177+H1177+I1177)+J1178*(G1178+H1178+I1178)+J1179*(I1179+H1179+G1179)+J1180*(G1180+H1180+I1180)+J1181*(G1181+H1181+I1181))/(D1176*1000)</f>
        <v>31.12975</v>
      </c>
      <c r="M1176" s="56"/>
    </row>
    <row r="1177" spans="1:13" ht="15">
      <c r="A1177" s="163"/>
      <c r="B1177" s="6" t="s">
        <v>1292</v>
      </c>
      <c r="C1177" s="194"/>
      <c r="D1177" s="6"/>
      <c r="E1177" s="35" t="s">
        <v>47</v>
      </c>
      <c r="F1177" s="35" t="s">
        <v>24</v>
      </c>
      <c r="G1177" s="125">
        <v>31</v>
      </c>
      <c r="H1177" s="125">
        <v>21</v>
      </c>
      <c r="I1177" s="125">
        <v>57</v>
      </c>
      <c r="J1177" s="35">
        <v>239</v>
      </c>
      <c r="K1177" s="131">
        <v>235</v>
      </c>
      <c r="L1177" s="58"/>
      <c r="M1177" s="56"/>
    </row>
    <row r="1178" spans="1:13" ht="15">
      <c r="A1178" s="163"/>
      <c r="B1178" s="6" t="s">
        <v>1293</v>
      </c>
      <c r="C1178" s="194"/>
      <c r="D1178" s="6"/>
      <c r="E1178" s="35" t="s">
        <v>47</v>
      </c>
      <c r="F1178" s="35" t="s">
        <v>24</v>
      </c>
      <c r="G1178" s="125">
        <v>23</v>
      </c>
      <c r="H1178" s="125">
        <v>43</v>
      </c>
      <c r="I1178" s="125">
        <v>34</v>
      </c>
      <c r="J1178" s="35">
        <v>239</v>
      </c>
      <c r="K1178" s="131">
        <v>235</v>
      </c>
      <c r="L1178" s="58"/>
      <c r="M1178" s="56"/>
    </row>
    <row r="1179" spans="1:13" ht="15">
      <c r="A1179" s="163"/>
      <c r="B1179" s="6" t="s">
        <v>1294</v>
      </c>
      <c r="C1179" s="194"/>
      <c r="D1179" s="6"/>
      <c r="E1179" s="35" t="s">
        <v>47</v>
      </c>
      <c r="F1179" s="35" t="s">
        <v>24</v>
      </c>
      <c r="G1179" s="125">
        <v>22</v>
      </c>
      <c r="H1179" s="125">
        <v>58</v>
      </c>
      <c r="I1179" s="125">
        <v>42</v>
      </c>
      <c r="J1179" s="35">
        <v>239</v>
      </c>
      <c r="K1179" s="131">
        <v>235</v>
      </c>
      <c r="L1179" s="58"/>
      <c r="M1179" s="56"/>
    </row>
    <row r="1180" spans="1:13" ht="15">
      <c r="A1180" s="163"/>
      <c r="B1180" s="6" t="s">
        <v>1295</v>
      </c>
      <c r="C1180" s="194"/>
      <c r="D1180" s="6"/>
      <c r="E1180" s="35" t="s">
        <v>21</v>
      </c>
      <c r="F1180" s="35" t="s">
        <v>18</v>
      </c>
      <c r="G1180" s="125">
        <v>1</v>
      </c>
      <c r="H1180" s="125">
        <v>8</v>
      </c>
      <c r="I1180" s="125">
        <v>1</v>
      </c>
      <c r="J1180" s="35">
        <v>239</v>
      </c>
      <c r="K1180" s="131">
        <v>235</v>
      </c>
      <c r="L1180" s="58"/>
      <c r="M1180" s="56"/>
    </row>
    <row r="1181" spans="1:13" ht="15">
      <c r="A1181" s="163"/>
      <c r="B1181" s="6" t="s">
        <v>40</v>
      </c>
      <c r="C1181" s="194"/>
      <c r="D1181" s="6"/>
      <c r="E1181" s="35" t="s">
        <v>47</v>
      </c>
      <c r="F1181" s="35" t="s">
        <v>24</v>
      </c>
      <c r="G1181" s="143">
        <v>43</v>
      </c>
      <c r="H1181" s="143">
        <v>27</v>
      </c>
      <c r="I1181" s="143">
        <v>34</v>
      </c>
      <c r="J1181" s="35">
        <v>239</v>
      </c>
      <c r="K1181" s="131">
        <v>235</v>
      </c>
      <c r="L1181" s="58"/>
      <c r="M1181" s="56"/>
    </row>
    <row r="1182" spans="1:13" ht="15.75" customHeight="1">
      <c r="A1182" s="163"/>
      <c r="B1182" s="6" t="s">
        <v>1296</v>
      </c>
      <c r="C1182" s="194" t="s">
        <v>1297</v>
      </c>
      <c r="D1182" s="6">
        <v>400</v>
      </c>
      <c r="E1182" s="35" t="s">
        <v>79</v>
      </c>
      <c r="F1182" s="35" t="s">
        <v>79</v>
      </c>
      <c r="G1182" s="125">
        <v>5</v>
      </c>
      <c r="H1182" s="125">
        <v>23</v>
      </c>
      <c r="I1182" s="125">
        <v>18</v>
      </c>
      <c r="J1182" s="35">
        <v>246</v>
      </c>
      <c r="K1182" s="131">
        <v>240</v>
      </c>
      <c r="L1182" s="58">
        <f>100*(J1182*(G1182+H1182+I1182)+J1183*(G1183+H1183+I1183)+J1184*(G1184+H1184+I1184)+J1185*(I1185+H1185+G1185))/(D1182*1000)</f>
        <v>12.054</v>
      </c>
      <c r="M1182" s="56"/>
    </row>
    <row r="1183" spans="1:13" ht="15">
      <c r="A1183" s="163"/>
      <c r="B1183" s="6" t="s">
        <v>1298</v>
      </c>
      <c r="C1183" s="194"/>
      <c r="D1183" s="6"/>
      <c r="E1183" s="35" t="s">
        <v>18</v>
      </c>
      <c r="F1183" s="35" t="s">
        <v>79</v>
      </c>
      <c r="G1183" s="125">
        <v>13</v>
      </c>
      <c r="H1183" s="125">
        <v>70</v>
      </c>
      <c r="I1183" s="125">
        <v>21</v>
      </c>
      <c r="J1183" s="35">
        <v>246</v>
      </c>
      <c r="K1183" s="131">
        <v>240</v>
      </c>
      <c r="L1183" s="58"/>
      <c r="M1183" s="56"/>
    </row>
    <row r="1184" spans="1:13" ht="15">
      <c r="A1184" s="163"/>
      <c r="B1184" s="6" t="s">
        <v>1299</v>
      </c>
      <c r="C1184" s="194"/>
      <c r="D1184" s="6"/>
      <c r="E1184" s="35" t="s">
        <v>24</v>
      </c>
      <c r="F1184" s="35" t="s">
        <v>24</v>
      </c>
      <c r="G1184" s="125">
        <v>20</v>
      </c>
      <c r="H1184" s="125">
        <v>10</v>
      </c>
      <c r="I1184" s="125">
        <v>6</v>
      </c>
      <c r="J1184" s="35">
        <v>246</v>
      </c>
      <c r="K1184" s="131">
        <v>240</v>
      </c>
      <c r="L1184" s="58"/>
      <c r="M1184" s="56"/>
    </row>
    <row r="1185" spans="1:13" ht="15">
      <c r="A1185" s="163"/>
      <c r="B1185" s="6" t="s">
        <v>1300</v>
      </c>
      <c r="C1185" s="194"/>
      <c r="D1185" s="6"/>
      <c r="E1185" s="35" t="s">
        <v>18</v>
      </c>
      <c r="F1185" s="35" t="s">
        <v>19</v>
      </c>
      <c r="G1185" s="125">
        <v>8</v>
      </c>
      <c r="H1185" s="125">
        <v>1</v>
      </c>
      <c r="I1185" s="125">
        <v>1</v>
      </c>
      <c r="J1185" s="35">
        <v>246</v>
      </c>
      <c r="K1185" s="131">
        <v>240</v>
      </c>
      <c r="L1185" s="58"/>
      <c r="M1185" s="56"/>
    </row>
    <row r="1186" spans="1:13" ht="15">
      <c r="A1186" s="163"/>
      <c r="B1186" s="6" t="s">
        <v>1301</v>
      </c>
      <c r="C1186" s="9"/>
      <c r="D1186" s="6">
        <v>400</v>
      </c>
      <c r="E1186" s="35" t="s">
        <v>24</v>
      </c>
      <c r="F1186" s="35" t="s">
        <v>18</v>
      </c>
      <c r="G1186" s="125">
        <v>20</v>
      </c>
      <c r="H1186" s="125">
        <v>33</v>
      </c>
      <c r="I1186" s="125">
        <v>21</v>
      </c>
      <c r="J1186" s="35">
        <v>240</v>
      </c>
      <c r="K1186" s="131">
        <v>233</v>
      </c>
      <c r="L1186" s="58">
        <f>100*(J1186*(G1186+H1186+I1186)+J1187*(G1187+H1187+I1187)+J1188*(G1188+H1188+I1188)+J1189*(I1189+H1189+G1189)+J1190*(G1190+H1190+I1190)+J1191*(G1191+H1191+I1191)+J1192*(G1192+H1192+I1192))/(D1186*1000)</f>
        <v>22.8</v>
      </c>
      <c r="M1186" s="56"/>
    </row>
    <row r="1187" spans="1:13" ht="15">
      <c r="A1187" s="163"/>
      <c r="B1187" s="6" t="s">
        <v>1302</v>
      </c>
      <c r="C1187" s="9"/>
      <c r="D1187" s="6"/>
      <c r="E1187" s="35" t="s">
        <v>24</v>
      </c>
      <c r="F1187" s="35" t="s">
        <v>18</v>
      </c>
      <c r="G1187" s="125">
        <v>39</v>
      </c>
      <c r="H1187" s="125">
        <v>22</v>
      </c>
      <c r="I1187" s="125">
        <v>40</v>
      </c>
      <c r="J1187" s="35">
        <v>240</v>
      </c>
      <c r="K1187" s="131">
        <v>233</v>
      </c>
      <c r="L1187" s="58"/>
      <c r="M1187" s="56"/>
    </row>
    <row r="1188" spans="1:13" ht="15">
      <c r="A1188" s="163"/>
      <c r="B1188" s="6" t="s">
        <v>1303</v>
      </c>
      <c r="C1188" s="9"/>
      <c r="D1188" s="6"/>
      <c r="E1188" s="35" t="s">
        <v>24</v>
      </c>
      <c r="F1188" s="35" t="s">
        <v>18</v>
      </c>
      <c r="G1188" s="125">
        <v>41</v>
      </c>
      <c r="H1188" s="125">
        <v>13</v>
      </c>
      <c r="I1188" s="125">
        <v>29</v>
      </c>
      <c r="J1188" s="35">
        <v>240</v>
      </c>
      <c r="K1188" s="131">
        <v>233</v>
      </c>
      <c r="L1188" s="58"/>
      <c r="M1188" s="56"/>
    </row>
    <row r="1189" spans="1:13" ht="15">
      <c r="A1189" s="163"/>
      <c r="B1189" s="6" t="s">
        <v>1304</v>
      </c>
      <c r="C1189" s="9"/>
      <c r="D1189" s="6"/>
      <c r="E1189" s="35" t="s">
        <v>19</v>
      </c>
      <c r="F1189" s="35" t="s">
        <v>79</v>
      </c>
      <c r="G1189" s="125">
        <v>1</v>
      </c>
      <c r="H1189" s="125">
        <v>1</v>
      </c>
      <c r="I1189" s="125">
        <v>0</v>
      </c>
      <c r="J1189" s="35">
        <v>240</v>
      </c>
      <c r="K1189" s="131">
        <v>233</v>
      </c>
      <c r="L1189" s="58"/>
      <c r="M1189" s="56"/>
    </row>
    <row r="1190" spans="1:13" ht="15">
      <c r="A1190" s="163"/>
      <c r="B1190" s="6" t="s">
        <v>1305</v>
      </c>
      <c r="C1190" s="9"/>
      <c r="D1190" s="6"/>
      <c r="E1190" s="35" t="s">
        <v>19</v>
      </c>
      <c r="F1190" s="35" t="s">
        <v>19</v>
      </c>
      <c r="G1190" s="125">
        <v>2</v>
      </c>
      <c r="H1190" s="125">
        <v>3</v>
      </c>
      <c r="I1190" s="125">
        <v>4</v>
      </c>
      <c r="J1190" s="35">
        <v>240</v>
      </c>
      <c r="K1190" s="131">
        <v>233</v>
      </c>
      <c r="L1190" s="58"/>
      <c r="M1190" s="56"/>
    </row>
    <row r="1191" spans="1:13" ht="15">
      <c r="A1191" s="163"/>
      <c r="B1191" s="6" t="s">
        <v>291</v>
      </c>
      <c r="C1191" s="9"/>
      <c r="D1191" s="6"/>
      <c r="E1191" s="35" t="s">
        <v>26</v>
      </c>
      <c r="F1191" s="35" t="s">
        <v>24</v>
      </c>
      <c r="G1191" s="125">
        <v>18</v>
      </c>
      <c r="H1191" s="125">
        <v>10</v>
      </c>
      <c r="I1191" s="125">
        <v>26</v>
      </c>
      <c r="J1191" s="35">
        <v>240</v>
      </c>
      <c r="K1191" s="131">
        <v>233</v>
      </c>
      <c r="L1191" s="58"/>
      <c r="M1191" s="56"/>
    </row>
    <row r="1192" spans="1:13" ht="15">
      <c r="A1192" s="163"/>
      <c r="B1192" s="6" t="s">
        <v>40</v>
      </c>
      <c r="C1192" s="9"/>
      <c r="D1192" s="6"/>
      <c r="E1192" s="35" t="s">
        <v>18</v>
      </c>
      <c r="F1192" s="35" t="s">
        <v>19</v>
      </c>
      <c r="G1192" s="125">
        <v>6</v>
      </c>
      <c r="H1192" s="125">
        <v>29</v>
      </c>
      <c r="I1192" s="125">
        <v>22</v>
      </c>
      <c r="J1192" s="35">
        <v>240</v>
      </c>
      <c r="K1192" s="131">
        <v>233</v>
      </c>
      <c r="L1192" s="58"/>
      <c r="M1192" s="56"/>
    </row>
    <row r="1193" spans="1:13" ht="15.75" customHeight="1">
      <c r="A1193" s="163"/>
      <c r="B1193" s="6" t="s">
        <v>1306</v>
      </c>
      <c r="C1193" s="194" t="s">
        <v>1307</v>
      </c>
      <c r="D1193" s="6">
        <v>400</v>
      </c>
      <c r="E1193" s="35" t="s">
        <v>30</v>
      </c>
      <c r="F1193" s="35" t="s">
        <v>24</v>
      </c>
      <c r="G1193" s="125">
        <v>39</v>
      </c>
      <c r="H1193" s="125">
        <v>34</v>
      </c>
      <c r="I1193" s="125">
        <v>32</v>
      </c>
      <c r="J1193" s="35">
        <v>226</v>
      </c>
      <c r="K1193" s="131">
        <v>215</v>
      </c>
      <c r="L1193" s="58">
        <f>100*(J1193*(G1193+H1193+I1193)+J1194*(G1194+H1194+I1194)+J1195*(G1195+H1195+I1195))/(D1193*1000)</f>
        <v>11.639</v>
      </c>
      <c r="M1193" s="56"/>
    </row>
    <row r="1194" spans="1:13" ht="15">
      <c r="A1194" s="163"/>
      <c r="B1194" s="6" t="s">
        <v>1308</v>
      </c>
      <c r="C1194" s="194"/>
      <c r="D1194" s="6"/>
      <c r="E1194" s="35" t="s">
        <v>30</v>
      </c>
      <c r="F1194" s="35" t="s">
        <v>24</v>
      </c>
      <c r="G1194" s="125">
        <v>19</v>
      </c>
      <c r="H1194" s="125">
        <v>22</v>
      </c>
      <c r="I1194" s="125">
        <v>47</v>
      </c>
      <c r="J1194" s="35">
        <v>226</v>
      </c>
      <c r="K1194" s="131">
        <v>215</v>
      </c>
      <c r="L1194" s="58"/>
      <c r="M1194" s="56"/>
    </row>
    <row r="1195" spans="1:13" ht="15">
      <c r="A1195" s="163"/>
      <c r="B1195" s="6" t="s">
        <v>1309</v>
      </c>
      <c r="C1195" s="194"/>
      <c r="D1195" s="6"/>
      <c r="E1195" s="35" t="s">
        <v>22</v>
      </c>
      <c r="F1195" s="35" t="s">
        <v>19</v>
      </c>
      <c r="G1195" s="125">
        <v>2</v>
      </c>
      <c r="H1195" s="125">
        <v>3</v>
      </c>
      <c r="I1195" s="125">
        <v>8</v>
      </c>
      <c r="J1195" s="35">
        <v>226</v>
      </c>
      <c r="K1195" s="131">
        <v>215</v>
      </c>
      <c r="L1195" s="58"/>
      <c r="M1195" s="56"/>
    </row>
    <row r="1196" spans="1:13" ht="15">
      <c r="A1196" s="163"/>
      <c r="B1196" s="6" t="s">
        <v>1310</v>
      </c>
      <c r="C1196" s="9"/>
      <c r="D1196" s="6">
        <v>250</v>
      </c>
      <c r="E1196" s="35" t="s">
        <v>30</v>
      </c>
      <c r="F1196" s="35" t="s">
        <v>24</v>
      </c>
      <c r="G1196" s="125">
        <v>36</v>
      </c>
      <c r="H1196" s="125">
        <v>69</v>
      </c>
      <c r="I1196" s="125">
        <v>87</v>
      </c>
      <c r="J1196" s="35">
        <v>237</v>
      </c>
      <c r="K1196" s="131">
        <v>230</v>
      </c>
      <c r="L1196" s="58">
        <f>100*(J1196*(G1196+H1196+I1196)+J1197*(G1197+H1197+I1197)+J1198*(G1198+H1198+I1198)+J1199*(I1199+H1199+G1199)+J1200*(G1200+H1200+I1200)+J1201*(G1201+H1201+I1201))/(D1196*1000)</f>
        <v>55.3672</v>
      </c>
      <c r="M1196" s="56"/>
    </row>
    <row r="1197" spans="1:13" ht="15">
      <c r="A1197" s="163"/>
      <c r="B1197" s="6" t="s">
        <v>1311</v>
      </c>
      <c r="C1197" s="9"/>
      <c r="D1197" s="6"/>
      <c r="E1197" s="35" t="s">
        <v>30</v>
      </c>
      <c r="F1197" s="35" t="s">
        <v>21</v>
      </c>
      <c r="G1197" s="125">
        <v>48</v>
      </c>
      <c r="H1197" s="125">
        <v>14</v>
      </c>
      <c r="I1197" s="125">
        <v>25</v>
      </c>
      <c r="J1197" s="35">
        <v>223</v>
      </c>
      <c r="K1197" s="131">
        <v>216</v>
      </c>
      <c r="L1197" s="58"/>
      <c r="M1197" s="56"/>
    </row>
    <row r="1198" spans="1:13" ht="15">
      <c r="A1198" s="163"/>
      <c r="B1198" s="6" t="s">
        <v>1312</v>
      </c>
      <c r="C1198" s="9"/>
      <c r="D1198" s="6"/>
      <c r="E1198" s="35" t="s">
        <v>26</v>
      </c>
      <c r="F1198" s="35" t="s">
        <v>21</v>
      </c>
      <c r="G1198" s="125">
        <v>15</v>
      </c>
      <c r="H1198" s="125">
        <v>10</v>
      </c>
      <c r="I1198" s="125">
        <v>18</v>
      </c>
      <c r="J1198" s="35">
        <v>223</v>
      </c>
      <c r="K1198" s="131">
        <v>216</v>
      </c>
      <c r="L1198" s="58"/>
      <c r="M1198" s="56"/>
    </row>
    <row r="1199" spans="1:13" ht="15">
      <c r="A1199" s="163"/>
      <c r="B1199" s="6" t="s">
        <v>1313</v>
      </c>
      <c r="C1199" s="9"/>
      <c r="D1199" s="6"/>
      <c r="E1199" s="35" t="s">
        <v>22</v>
      </c>
      <c r="F1199" s="35" t="s">
        <v>19</v>
      </c>
      <c r="G1199" s="125">
        <v>15</v>
      </c>
      <c r="H1199" s="125">
        <v>43</v>
      </c>
      <c r="I1199" s="125">
        <v>3</v>
      </c>
      <c r="J1199" s="35">
        <v>223</v>
      </c>
      <c r="K1199" s="131">
        <v>216</v>
      </c>
      <c r="L1199" s="58"/>
      <c r="M1199" s="56"/>
    </row>
    <row r="1200" spans="1:13" ht="15">
      <c r="A1200" s="163"/>
      <c r="B1200" s="6" t="s">
        <v>1314</v>
      </c>
      <c r="C1200" s="9"/>
      <c r="D1200" s="6"/>
      <c r="E1200" s="35" t="s">
        <v>22</v>
      </c>
      <c r="F1200" s="35" t="s">
        <v>19</v>
      </c>
      <c r="G1200" s="125">
        <v>6</v>
      </c>
      <c r="H1200" s="125">
        <v>2</v>
      </c>
      <c r="I1200" s="125">
        <v>1</v>
      </c>
      <c r="J1200" s="35">
        <v>223</v>
      </c>
      <c r="K1200" s="131">
        <v>216</v>
      </c>
      <c r="L1200" s="58"/>
      <c r="M1200" s="56"/>
    </row>
    <row r="1201" spans="1:13" ht="15">
      <c r="A1201" s="163"/>
      <c r="B1201" s="6" t="s">
        <v>1315</v>
      </c>
      <c r="C1201" s="9"/>
      <c r="D1201" s="6"/>
      <c r="E1201" s="35" t="s">
        <v>21</v>
      </c>
      <c r="F1201" s="35" t="s">
        <v>24</v>
      </c>
      <c r="G1201" s="125">
        <v>84</v>
      </c>
      <c r="H1201" s="125">
        <v>59</v>
      </c>
      <c r="I1201" s="125">
        <v>60</v>
      </c>
      <c r="J1201" s="35">
        <v>238</v>
      </c>
      <c r="K1201" s="131">
        <v>230</v>
      </c>
      <c r="L1201" s="58"/>
      <c r="M1201" s="56"/>
    </row>
    <row r="1202" spans="1:13" ht="15.75" customHeight="1">
      <c r="A1202" s="163" t="s">
        <v>232</v>
      </c>
      <c r="B1202" s="6" t="s">
        <v>1316</v>
      </c>
      <c r="C1202" s="9"/>
      <c r="D1202" s="6">
        <v>400</v>
      </c>
      <c r="E1202" s="35" t="s">
        <v>18</v>
      </c>
      <c r="F1202" s="35" t="s">
        <v>18</v>
      </c>
      <c r="G1202" s="125">
        <v>23</v>
      </c>
      <c r="H1202" s="125">
        <v>6</v>
      </c>
      <c r="I1202" s="125">
        <v>7</v>
      </c>
      <c r="J1202" s="35">
        <v>237</v>
      </c>
      <c r="K1202" s="131">
        <v>234</v>
      </c>
      <c r="L1202" s="58">
        <f>100*(J1202*(G1202+H1202+I1202)+J1203*(G1203+H1203+I1203)+J1204*(G1204+H1204+I1204)+J1205*(I1205+H1205+G1205)+J1206*(G1206+H1206+I1206))/(D1202*1000)</f>
        <v>11.90925</v>
      </c>
      <c r="M1202" s="56"/>
    </row>
    <row r="1203" spans="1:13" ht="16.5" customHeight="1">
      <c r="A1203" s="163"/>
      <c r="B1203" s="7" t="s">
        <v>1317</v>
      </c>
      <c r="C1203" s="194" t="s">
        <v>1318</v>
      </c>
      <c r="D1203" s="6"/>
      <c r="E1203" s="35" t="s">
        <v>24</v>
      </c>
      <c r="F1203" s="35" t="s">
        <v>22</v>
      </c>
      <c r="G1203" s="125">
        <v>6</v>
      </c>
      <c r="H1203" s="125">
        <v>1</v>
      </c>
      <c r="I1203" s="125">
        <v>1</v>
      </c>
      <c r="J1203" s="35">
        <v>237</v>
      </c>
      <c r="K1203" s="131">
        <v>234</v>
      </c>
      <c r="L1203" s="58"/>
      <c r="M1203" s="56"/>
    </row>
    <row r="1204" spans="1:13" ht="15">
      <c r="A1204" s="163"/>
      <c r="B1204" s="7" t="s">
        <v>1319</v>
      </c>
      <c r="C1204" s="194"/>
      <c r="D1204" s="6"/>
      <c r="E1204" s="35" t="s">
        <v>24</v>
      </c>
      <c r="F1204" s="35" t="s">
        <v>24</v>
      </c>
      <c r="G1204" s="125">
        <v>0</v>
      </c>
      <c r="H1204" s="125">
        <v>1</v>
      </c>
      <c r="I1204" s="125">
        <v>0</v>
      </c>
      <c r="J1204" s="35">
        <v>237</v>
      </c>
      <c r="K1204" s="131">
        <v>234</v>
      </c>
      <c r="L1204" s="58"/>
      <c r="M1204" s="56"/>
    </row>
    <row r="1205" spans="1:13" ht="15">
      <c r="A1205" s="163"/>
      <c r="B1205" s="7" t="s">
        <v>1320</v>
      </c>
      <c r="C1205" s="194"/>
      <c r="D1205" s="6"/>
      <c r="E1205" s="35" t="s">
        <v>47</v>
      </c>
      <c r="F1205" s="35" t="s">
        <v>18</v>
      </c>
      <c r="G1205" s="125">
        <v>63</v>
      </c>
      <c r="H1205" s="125">
        <v>41</v>
      </c>
      <c r="I1205" s="125">
        <v>50</v>
      </c>
      <c r="J1205" s="35">
        <v>237</v>
      </c>
      <c r="K1205" s="131">
        <v>234</v>
      </c>
      <c r="L1205" s="58"/>
      <c r="M1205" s="56"/>
    </row>
    <row r="1206" spans="1:13" ht="15">
      <c r="A1206" s="163"/>
      <c r="B1206" s="7" t="s">
        <v>1321</v>
      </c>
      <c r="C1206" s="194"/>
      <c r="D1206" s="6"/>
      <c r="E1206" s="35" t="s">
        <v>47</v>
      </c>
      <c r="F1206" s="35" t="s">
        <v>24</v>
      </c>
      <c r="G1206" s="125">
        <v>2</v>
      </c>
      <c r="H1206" s="125">
        <v>0</v>
      </c>
      <c r="I1206" s="125">
        <v>0</v>
      </c>
      <c r="J1206" s="35">
        <v>237</v>
      </c>
      <c r="K1206" s="131">
        <v>234</v>
      </c>
      <c r="L1206" s="58"/>
      <c r="M1206" s="56"/>
    </row>
    <row r="1207" spans="1:13" ht="15">
      <c r="A1207" s="163"/>
      <c r="B1207" s="6" t="s">
        <v>1322</v>
      </c>
      <c r="C1207" s="9"/>
      <c r="D1207" s="6">
        <v>630</v>
      </c>
      <c r="E1207" s="35" t="s">
        <v>18</v>
      </c>
      <c r="F1207" s="35" t="s">
        <v>18</v>
      </c>
      <c r="G1207" s="125">
        <v>2</v>
      </c>
      <c r="H1207" s="125">
        <v>2</v>
      </c>
      <c r="I1207" s="125">
        <v>2</v>
      </c>
      <c r="J1207" s="126">
        <v>234</v>
      </c>
      <c r="K1207" s="127">
        <v>231</v>
      </c>
      <c r="L1207" s="58">
        <f>100*(J1207*(G1207+H1207+I1207)+J1208*(G1208+H1208+I1208)+J1209*(G1209+H1209+I1209)+J1210*(I1210+H1210+G1210)+J1211*(G1211+H1211+I1211)+J1212*(G1212+H1212+I1212)+J1213*(G1213+H1213+I1213)+J1214*(I1214+H1214+G1214)+J1215*(G1215+H1215+I1215)+J1216*(I1216+H1216+G1216)+J1217*(G1217+H1217+I1217))/(D1207*1000)</f>
        <v>26.965714285714284</v>
      </c>
      <c r="M1207" s="56"/>
    </row>
    <row r="1208" spans="1:13" ht="15" customHeight="1">
      <c r="A1208" s="163"/>
      <c r="B1208" s="7" t="s">
        <v>41</v>
      </c>
      <c r="C1208" s="194" t="s">
        <v>1323</v>
      </c>
      <c r="D1208" s="6"/>
      <c r="E1208" s="35" t="s">
        <v>24</v>
      </c>
      <c r="F1208" s="35" t="s">
        <v>22</v>
      </c>
      <c r="G1208" s="125">
        <v>2</v>
      </c>
      <c r="H1208" s="125">
        <v>3</v>
      </c>
      <c r="I1208" s="125">
        <v>4</v>
      </c>
      <c r="J1208" s="126">
        <v>234</v>
      </c>
      <c r="K1208" s="127">
        <v>231</v>
      </c>
      <c r="L1208" s="58"/>
      <c r="M1208" s="56"/>
    </row>
    <row r="1209" spans="1:13" ht="15">
      <c r="A1209" s="163"/>
      <c r="B1209" s="96" t="s">
        <v>1324</v>
      </c>
      <c r="C1209" s="194"/>
      <c r="D1209" s="6"/>
      <c r="E1209" s="35" t="s">
        <v>47</v>
      </c>
      <c r="F1209" s="35" t="s">
        <v>18</v>
      </c>
      <c r="G1209" s="125">
        <v>12</v>
      </c>
      <c r="H1209" s="125">
        <v>18</v>
      </c>
      <c r="I1209" s="125">
        <v>22</v>
      </c>
      <c r="J1209" s="126">
        <v>234</v>
      </c>
      <c r="K1209" s="127">
        <v>231</v>
      </c>
      <c r="L1209" s="58"/>
      <c r="M1209" s="56"/>
    </row>
    <row r="1210" spans="1:13" ht="15">
      <c r="A1210" s="163"/>
      <c r="B1210" s="7" t="s">
        <v>1325</v>
      </c>
      <c r="C1210" s="194"/>
      <c r="D1210" s="6"/>
      <c r="E1210" s="35" t="s">
        <v>82</v>
      </c>
      <c r="F1210" s="35" t="s">
        <v>24</v>
      </c>
      <c r="G1210" s="125">
        <v>13</v>
      </c>
      <c r="H1210" s="125">
        <v>41</v>
      </c>
      <c r="I1210" s="125">
        <v>33</v>
      </c>
      <c r="J1210" s="126">
        <v>234</v>
      </c>
      <c r="K1210" s="127">
        <v>231</v>
      </c>
      <c r="L1210" s="58"/>
      <c r="M1210" s="56"/>
    </row>
    <row r="1211" spans="1:13" ht="15">
      <c r="A1211" s="163"/>
      <c r="B1211" s="7" t="s">
        <v>1326</v>
      </c>
      <c r="C1211" s="194"/>
      <c r="D1211" s="6"/>
      <c r="E1211" s="35" t="s">
        <v>24</v>
      </c>
      <c r="F1211" s="35" t="s">
        <v>22</v>
      </c>
      <c r="G1211" s="125">
        <v>11</v>
      </c>
      <c r="H1211" s="125">
        <v>43</v>
      </c>
      <c r="I1211" s="125">
        <v>36</v>
      </c>
      <c r="J1211" s="126">
        <v>234</v>
      </c>
      <c r="K1211" s="127">
        <v>231</v>
      </c>
      <c r="L1211" s="58"/>
      <c r="M1211" s="56"/>
    </row>
    <row r="1212" spans="1:13" ht="15">
      <c r="A1212" s="163"/>
      <c r="B1212" s="7" t="s">
        <v>1327</v>
      </c>
      <c r="C1212" s="194"/>
      <c r="D1212" s="6"/>
      <c r="E1212" s="35" t="s">
        <v>47</v>
      </c>
      <c r="F1212" s="35" t="s">
        <v>24</v>
      </c>
      <c r="G1212" s="125">
        <v>17</v>
      </c>
      <c r="H1212" s="125">
        <v>11</v>
      </c>
      <c r="I1212" s="125">
        <v>2</v>
      </c>
      <c r="J1212" s="126">
        <v>234</v>
      </c>
      <c r="K1212" s="127">
        <v>231</v>
      </c>
      <c r="L1212" s="58"/>
      <c r="M1212" s="56"/>
    </row>
    <row r="1213" spans="1:13" ht="15">
      <c r="A1213" s="163"/>
      <c r="B1213" s="6" t="s">
        <v>1328</v>
      </c>
      <c r="C1213" s="194"/>
      <c r="D1213" s="6"/>
      <c r="E1213" s="35" t="s">
        <v>47</v>
      </c>
      <c r="F1213" s="35" t="s">
        <v>18</v>
      </c>
      <c r="G1213" s="125">
        <v>14</v>
      </c>
      <c r="H1213" s="125">
        <v>6</v>
      </c>
      <c r="I1213" s="125">
        <v>23</v>
      </c>
      <c r="J1213" s="126">
        <v>234</v>
      </c>
      <c r="K1213" s="127">
        <v>231</v>
      </c>
      <c r="L1213" s="58"/>
      <c r="M1213" s="56"/>
    </row>
    <row r="1214" spans="1:13" ht="15">
      <c r="A1214" s="163"/>
      <c r="B1214" s="7" t="s">
        <v>1329</v>
      </c>
      <c r="C1214" s="194"/>
      <c r="D1214" s="6"/>
      <c r="E1214" s="35" t="s">
        <v>47</v>
      </c>
      <c r="F1214" s="35" t="s">
        <v>18</v>
      </c>
      <c r="G1214" s="125">
        <v>22</v>
      </c>
      <c r="H1214" s="125">
        <v>6</v>
      </c>
      <c r="I1214" s="125">
        <v>13</v>
      </c>
      <c r="J1214" s="126">
        <v>234</v>
      </c>
      <c r="K1214" s="127">
        <v>231</v>
      </c>
      <c r="L1214" s="58"/>
      <c r="M1214" s="56"/>
    </row>
    <row r="1215" spans="1:13" ht="15">
      <c r="A1215" s="163"/>
      <c r="B1215" s="7" t="s">
        <v>1330</v>
      </c>
      <c r="C1215" s="9"/>
      <c r="D1215" s="6"/>
      <c r="E1215" s="35" t="s">
        <v>24</v>
      </c>
      <c r="F1215" s="35" t="s">
        <v>22</v>
      </c>
      <c r="G1215" s="125">
        <v>18</v>
      </c>
      <c r="H1215" s="125">
        <v>27</v>
      </c>
      <c r="I1215" s="125">
        <v>7</v>
      </c>
      <c r="J1215" s="126">
        <v>234</v>
      </c>
      <c r="K1215" s="127">
        <v>231</v>
      </c>
      <c r="L1215" s="58"/>
      <c r="M1215" s="56"/>
    </row>
    <row r="1216" spans="1:13" ht="15">
      <c r="A1216" s="163"/>
      <c r="B1216" s="7" t="s">
        <v>1331</v>
      </c>
      <c r="C1216" s="9"/>
      <c r="D1216" s="6"/>
      <c r="E1216" s="35" t="s">
        <v>26</v>
      </c>
      <c r="F1216" s="35" t="s">
        <v>21</v>
      </c>
      <c r="G1216" s="125">
        <v>83</v>
      </c>
      <c r="H1216" s="125">
        <v>111</v>
      </c>
      <c r="I1216" s="125">
        <v>87</v>
      </c>
      <c r="J1216" s="126">
        <v>234</v>
      </c>
      <c r="K1216" s="127">
        <v>231</v>
      </c>
      <c r="L1216" s="58"/>
      <c r="M1216" s="56"/>
    </row>
    <row r="1217" spans="1:13" ht="15">
      <c r="A1217" s="163"/>
      <c r="B1217" s="7" t="s">
        <v>1332</v>
      </c>
      <c r="C1217" s="9"/>
      <c r="D1217" s="6"/>
      <c r="E1217" s="35" t="s">
        <v>18</v>
      </c>
      <c r="F1217" s="35" t="s">
        <v>19</v>
      </c>
      <c r="G1217" s="125">
        <v>18</v>
      </c>
      <c r="H1217" s="125">
        <v>11</v>
      </c>
      <c r="I1217" s="125">
        <v>6</v>
      </c>
      <c r="J1217" s="126">
        <v>234</v>
      </c>
      <c r="K1217" s="127">
        <v>231</v>
      </c>
      <c r="L1217" s="58"/>
      <c r="M1217" s="56"/>
    </row>
    <row r="1218" spans="1:13" ht="15.75" customHeight="1">
      <c r="A1218" s="167" t="s">
        <v>232</v>
      </c>
      <c r="B1218" s="6" t="s">
        <v>1333</v>
      </c>
      <c r="C1218" s="194" t="s">
        <v>1334</v>
      </c>
      <c r="D1218" s="6">
        <v>400</v>
      </c>
      <c r="E1218" s="35" t="s">
        <v>21</v>
      </c>
      <c r="F1218" s="35" t="s">
        <v>22</v>
      </c>
      <c r="G1218" s="134">
        <v>57</v>
      </c>
      <c r="H1218" s="134">
        <v>25</v>
      </c>
      <c r="I1218" s="134">
        <v>39</v>
      </c>
      <c r="J1218" s="35">
        <v>230</v>
      </c>
      <c r="K1218" s="131">
        <v>220</v>
      </c>
      <c r="L1218" s="58">
        <f>100*(J1218*(G1218+H1218+I1218)+J1219*(G1219+H1219+I1219)+J1220*(G1220+H1220+I1220)+J1221*(I1221+H1221+G1221))/(D1218*1000)</f>
        <v>26.5075</v>
      </c>
      <c r="M1218" s="56"/>
    </row>
    <row r="1219" spans="1:13" ht="15">
      <c r="A1219" s="167"/>
      <c r="B1219" s="7" t="s">
        <v>303</v>
      </c>
      <c r="C1219" s="194"/>
      <c r="D1219" s="6"/>
      <c r="E1219" s="35" t="s">
        <v>21</v>
      </c>
      <c r="F1219" s="35" t="s">
        <v>18</v>
      </c>
      <c r="G1219" s="134">
        <v>30</v>
      </c>
      <c r="H1219" s="134">
        <v>50</v>
      </c>
      <c r="I1219" s="134">
        <v>45</v>
      </c>
      <c r="J1219" s="35">
        <v>230</v>
      </c>
      <c r="K1219" s="131">
        <v>220</v>
      </c>
      <c r="L1219" s="58"/>
      <c r="M1219" s="56"/>
    </row>
    <row r="1220" spans="1:13" ht="15">
      <c r="A1220" s="167"/>
      <c r="B1220" s="7" t="s">
        <v>1335</v>
      </c>
      <c r="C1220" s="194"/>
      <c r="D1220" s="6"/>
      <c r="E1220" s="35" t="s">
        <v>21</v>
      </c>
      <c r="F1220" s="35" t="s">
        <v>22</v>
      </c>
      <c r="G1220" s="125">
        <v>52</v>
      </c>
      <c r="H1220" s="125">
        <v>35</v>
      </c>
      <c r="I1220" s="125">
        <v>33</v>
      </c>
      <c r="J1220" s="35">
        <v>230</v>
      </c>
      <c r="K1220" s="131">
        <v>220</v>
      </c>
      <c r="L1220" s="58"/>
      <c r="M1220" s="56"/>
    </row>
    <row r="1221" spans="1:13" ht="15">
      <c r="A1221" s="167"/>
      <c r="B1221" s="7" t="s">
        <v>1336</v>
      </c>
      <c r="C1221" s="194"/>
      <c r="D1221" s="6"/>
      <c r="E1221" s="35" t="s">
        <v>21</v>
      </c>
      <c r="F1221" s="35" t="s">
        <v>22</v>
      </c>
      <c r="G1221" s="125">
        <v>25</v>
      </c>
      <c r="H1221" s="125">
        <v>44</v>
      </c>
      <c r="I1221" s="125">
        <v>26</v>
      </c>
      <c r="J1221" s="35">
        <v>230</v>
      </c>
      <c r="K1221" s="131">
        <v>220</v>
      </c>
      <c r="L1221" s="58"/>
      <c r="M1221" s="56"/>
    </row>
    <row r="1222" spans="1:13" ht="15">
      <c r="A1222" s="167"/>
      <c r="B1222" s="7" t="s">
        <v>1337</v>
      </c>
      <c r="C1222" s="194"/>
      <c r="D1222" s="6">
        <v>400</v>
      </c>
      <c r="E1222" s="35" t="s">
        <v>24</v>
      </c>
      <c r="F1222" s="35" t="s">
        <v>22</v>
      </c>
      <c r="G1222" s="125">
        <v>0</v>
      </c>
      <c r="H1222" s="125">
        <v>1</v>
      </c>
      <c r="I1222" s="125">
        <v>0</v>
      </c>
      <c r="J1222" s="35">
        <v>235</v>
      </c>
      <c r="K1222" s="131">
        <v>229</v>
      </c>
      <c r="L1222" s="58">
        <f>100*(J1222*(G1222+H1222+I1222)+J1223*(G1223+H1223+I1223)+J1224*(G1224+H1224+I1224)+J1225*(I1225+H1225+G1225))/(D1222*1000)</f>
        <v>14.80875</v>
      </c>
      <c r="M1222" s="56"/>
    </row>
    <row r="1223" spans="1:13" ht="15">
      <c r="A1223" s="167"/>
      <c r="B1223" s="7" t="s">
        <v>1338</v>
      </c>
      <c r="C1223" s="194"/>
      <c r="D1223" s="6"/>
      <c r="E1223" s="35" t="s">
        <v>47</v>
      </c>
      <c r="F1223" s="35" t="s">
        <v>18</v>
      </c>
      <c r="G1223" s="125">
        <v>35</v>
      </c>
      <c r="H1223" s="125">
        <v>59</v>
      </c>
      <c r="I1223" s="125">
        <v>19</v>
      </c>
      <c r="J1223" s="35">
        <v>236</v>
      </c>
      <c r="K1223" s="131">
        <v>230</v>
      </c>
      <c r="L1223" s="58"/>
      <c r="M1223" s="56"/>
    </row>
    <row r="1224" spans="1:13" ht="15">
      <c r="A1224" s="167"/>
      <c r="B1224" s="7" t="s">
        <v>1339</v>
      </c>
      <c r="C1224" s="194"/>
      <c r="D1224" s="6"/>
      <c r="E1224" s="35" t="s">
        <v>26</v>
      </c>
      <c r="F1224" s="35" t="s">
        <v>24</v>
      </c>
      <c r="G1224" s="125">
        <v>9</v>
      </c>
      <c r="H1224" s="125">
        <v>15</v>
      </c>
      <c r="I1224" s="125">
        <v>12</v>
      </c>
      <c r="J1224" s="35">
        <v>236</v>
      </c>
      <c r="K1224" s="131">
        <v>230</v>
      </c>
      <c r="L1224" s="58"/>
      <c r="M1224" s="56"/>
    </row>
    <row r="1225" spans="1:13" ht="15">
      <c r="A1225" s="167"/>
      <c r="B1225" s="7" t="s">
        <v>1340</v>
      </c>
      <c r="C1225" s="9"/>
      <c r="D1225" s="6"/>
      <c r="E1225" s="35" t="s">
        <v>24</v>
      </c>
      <c r="F1225" s="35" t="s">
        <v>22</v>
      </c>
      <c r="G1225" s="125">
        <v>31</v>
      </c>
      <c r="H1225" s="125">
        <v>43</v>
      </c>
      <c r="I1225" s="125">
        <v>27</v>
      </c>
      <c r="J1225" s="35">
        <v>236</v>
      </c>
      <c r="K1225" s="131">
        <v>230</v>
      </c>
      <c r="L1225" s="58"/>
      <c r="M1225" s="56"/>
    </row>
    <row r="1226" spans="1:13" ht="38.25">
      <c r="A1226" s="167"/>
      <c r="B1226" s="6" t="s">
        <v>1341</v>
      </c>
      <c r="C1226" s="16" t="s">
        <v>1342</v>
      </c>
      <c r="D1226" s="6">
        <v>250</v>
      </c>
      <c r="E1226" s="35" t="s">
        <v>18</v>
      </c>
      <c r="F1226" s="35" t="s">
        <v>1343</v>
      </c>
      <c r="G1226" s="134">
        <v>5</v>
      </c>
      <c r="H1226" s="134">
        <v>5</v>
      </c>
      <c r="I1226" s="134">
        <v>14</v>
      </c>
      <c r="J1226" s="35">
        <v>242</v>
      </c>
      <c r="K1226" s="131">
        <v>238</v>
      </c>
      <c r="L1226" s="58">
        <f>100*(J1226*(G1226+H1226+I1226)+J1227*(G1227+H1227+I1227))/(D1226*1000)</f>
        <v>3.388</v>
      </c>
      <c r="M1226" s="56"/>
    </row>
    <row r="1227" spans="1:13" ht="15">
      <c r="A1227" s="167"/>
      <c r="B1227" s="7" t="s">
        <v>1344</v>
      </c>
      <c r="C1227" s="16"/>
      <c r="D1227" s="6"/>
      <c r="E1227" s="35" t="s">
        <v>24</v>
      </c>
      <c r="F1227" s="35" t="s">
        <v>24</v>
      </c>
      <c r="G1227" s="125">
        <v>2</v>
      </c>
      <c r="H1227" s="125">
        <v>3</v>
      </c>
      <c r="I1227" s="125">
        <v>6</v>
      </c>
      <c r="J1227" s="35">
        <v>242</v>
      </c>
      <c r="K1227" s="131">
        <v>238</v>
      </c>
      <c r="L1227" s="58"/>
      <c r="M1227" s="56"/>
    </row>
    <row r="1228" spans="1:13" ht="15">
      <c r="A1228" s="167"/>
      <c r="B1228" s="7" t="s">
        <v>1345</v>
      </c>
      <c r="C1228" s="9"/>
      <c r="D1228" s="6">
        <v>250</v>
      </c>
      <c r="E1228" s="35" t="s">
        <v>47</v>
      </c>
      <c r="F1228" s="35" t="s">
        <v>24</v>
      </c>
      <c r="G1228" s="125">
        <v>20</v>
      </c>
      <c r="H1228" s="125">
        <v>5</v>
      </c>
      <c r="I1228" s="125">
        <v>5</v>
      </c>
      <c r="J1228" s="35">
        <v>229</v>
      </c>
      <c r="K1228" s="131">
        <v>226</v>
      </c>
      <c r="L1228" s="58">
        <f>100*(J1228*(G1228+H1228+I1228))/(D1228*1000)</f>
        <v>2.748</v>
      </c>
      <c r="M1228" s="56"/>
    </row>
    <row r="1229" spans="1:13" s="77" customFormat="1" ht="28.5" customHeight="1">
      <c r="A1229" s="167"/>
      <c r="B1229" s="17" t="s">
        <v>1346</v>
      </c>
      <c r="C1229" s="194" t="s">
        <v>1342</v>
      </c>
      <c r="D1229" s="17">
        <v>250</v>
      </c>
      <c r="E1229" s="35" t="s">
        <v>47</v>
      </c>
      <c r="F1229" s="35" t="s">
        <v>24</v>
      </c>
      <c r="G1229" s="150">
        <v>1</v>
      </c>
      <c r="H1229" s="150">
        <v>5</v>
      </c>
      <c r="I1229" s="150">
        <v>2</v>
      </c>
      <c r="J1229" s="35">
        <v>235</v>
      </c>
      <c r="K1229" s="131">
        <v>233</v>
      </c>
      <c r="L1229" s="76">
        <f>100*(J1229*(G1229+H1229+I1229)+J1230*(G1230+H1230+I1230))/(D1229*1000)</f>
        <v>3.196</v>
      </c>
      <c r="M1229" s="133"/>
    </row>
    <row r="1230" spans="1:13" s="77" customFormat="1" ht="15">
      <c r="A1230" s="167"/>
      <c r="B1230" s="17" t="s">
        <v>1347</v>
      </c>
      <c r="C1230" s="194"/>
      <c r="D1230" s="17"/>
      <c r="E1230" s="35" t="s">
        <v>47</v>
      </c>
      <c r="F1230" s="35" t="s">
        <v>24</v>
      </c>
      <c r="G1230" s="151">
        <v>10</v>
      </c>
      <c r="H1230" s="151">
        <v>1</v>
      </c>
      <c r="I1230" s="151">
        <v>15</v>
      </c>
      <c r="J1230" s="35">
        <v>235</v>
      </c>
      <c r="K1230" s="131">
        <v>233</v>
      </c>
      <c r="L1230" s="76"/>
      <c r="M1230" s="133"/>
    </row>
    <row r="1231" spans="1:13" ht="15.75" customHeight="1">
      <c r="A1231" s="163" t="s">
        <v>232</v>
      </c>
      <c r="B1231" s="6" t="s">
        <v>1348</v>
      </c>
      <c r="C1231" s="194" t="s">
        <v>1349</v>
      </c>
      <c r="D1231" s="6">
        <v>315</v>
      </c>
      <c r="E1231" s="35" t="s">
        <v>21</v>
      </c>
      <c r="F1231" s="35" t="s">
        <v>19</v>
      </c>
      <c r="G1231" s="143">
        <v>5</v>
      </c>
      <c r="H1231" s="143">
        <v>5</v>
      </c>
      <c r="I1231" s="143">
        <v>7</v>
      </c>
      <c r="J1231" s="126">
        <v>234</v>
      </c>
      <c r="K1231" s="127">
        <v>232</v>
      </c>
      <c r="L1231" s="58">
        <f>100*(J1231*(G1231+H1231+I1231)+J1232*(G1232+H1232+I1232)+J1233*(G1233+H1233+I1233)+J1234*(I1234+H1234+G1234))/(D1231*1000)</f>
        <v>9.15936507936508</v>
      </c>
      <c r="M1231" s="56"/>
    </row>
    <row r="1232" spans="1:13" ht="15">
      <c r="A1232" s="163"/>
      <c r="B1232" s="7" t="s">
        <v>1350</v>
      </c>
      <c r="C1232" s="194"/>
      <c r="D1232" s="6"/>
      <c r="E1232" s="35" t="s">
        <v>21</v>
      </c>
      <c r="F1232" s="35" t="s">
        <v>22</v>
      </c>
      <c r="G1232" s="143">
        <v>0</v>
      </c>
      <c r="H1232" s="143">
        <v>2</v>
      </c>
      <c r="I1232" s="143">
        <v>2</v>
      </c>
      <c r="J1232" s="126">
        <v>234</v>
      </c>
      <c r="K1232" s="127">
        <v>232</v>
      </c>
      <c r="L1232" s="58"/>
      <c r="M1232" s="56"/>
    </row>
    <row r="1233" spans="1:13" ht="15">
      <c r="A1233" s="163"/>
      <c r="B1233" s="7" t="s">
        <v>1351</v>
      </c>
      <c r="C1233" s="194"/>
      <c r="D1233" s="6"/>
      <c r="E1233" s="35" t="s">
        <v>24</v>
      </c>
      <c r="F1233" s="35" t="s">
        <v>22</v>
      </c>
      <c r="G1233" s="143">
        <v>1</v>
      </c>
      <c r="H1233" s="143">
        <v>6</v>
      </c>
      <c r="I1233" s="143">
        <v>0</v>
      </c>
      <c r="J1233" s="126">
        <v>234</v>
      </c>
      <c r="K1233" s="127">
        <v>232</v>
      </c>
      <c r="L1233" s="58"/>
      <c r="M1233" s="56"/>
    </row>
    <row r="1234" spans="1:13" ht="15">
      <c r="A1234" s="163"/>
      <c r="B1234" s="7" t="s">
        <v>1352</v>
      </c>
      <c r="C1234" s="194"/>
      <c r="D1234" s="6"/>
      <c r="E1234" s="35" t="s">
        <v>18</v>
      </c>
      <c r="F1234" s="35" t="s">
        <v>19</v>
      </c>
      <c r="G1234" s="143">
        <v>42</v>
      </c>
      <c r="H1234" s="143">
        <v>30</v>
      </c>
      <c r="I1234" s="143">
        <v>28</v>
      </c>
      <c r="J1234" s="126">
        <v>223</v>
      </c>
      <c r="K1234" s="127">
        <v>220</v>
      </c>
      <c r="L1234" s="58"/>
      <c r="M1234" s="56"/>
    </row>
    <row r="1235" spans="1:13" ht="15.75" customHeight="1">
      <c r="A1235" s="163" t="s">
        <v>15</v>
      </c>
      <c r="B1235" s="6" t="s">
        <v>1353</v>
      </c>
      <c r="C1235" s="189" t="s">
        <v>1354</v>
      </c>
      <c r="D1235" s="6">
        <v>400</v>
      </c>
      <c r="E1235" s="35" t="s">
        <v>21</v>
      </c>
      <c r="F1235" s="35" t="s">
        <v>18</v>
      </c>
      <c r="G1235" s="143">
        <v>1</v>
      </c>
      <c r="H1235" s="143">
        <v>1.5</v>
      </c>
      <c r="I1235" s="143">
        <v>5</v>
      </c>
      <c r="J1235" s="126">
        <v>236</v>
      </c>
      <c r="K1235" s="127">
        <v>235</v>
      </c>
      <c r="L1235" s="58">
        <f>100*(J1235*(G1235+H1235+I1235)+J1236*(G1236+H1236+I1236)+J1237*(G1237+H1237+I1237))/(D1235*1000)</f>
        <v>0.8555</v>
      </c>
      <c r="M1235" s="56"/>
    </row>
    <row r="1236" spans="1:13" ht="15">
      <c r="A1236" s="163"/>
      <c r="B1236" s="6" t="s">
        <v>1355</v>
      </c>
      <c r="C1236" s="189"/>
      <c r="D1236" s="6"/>
      <c r="E1236" s="35" t="s">
        <v>24</v>
      </c>
      <c r="F1236" s="35" t="s">
        <v>24</v>
      </c>
      <c r="G1236" s="143">
        <v>0</v>
      </c>
      <c r="H1236" s="143">
        <v>0</v>
      </c>
      <c r="I1236" s="143">
        <v>1</v>
      </c>
      <c r="J1236" s="126">
        <v>236</v>
      </c>
      <c r="K1236" s="127">
        <v>235</v>
      </c>
      <c r="L1236" s="58"/>
      <c r="M1236" s="56"/>
    </row>
    <row r="1237" spans="1:13" ht="15">
      <c r="A1237" s="163"/>
      <c r="B1237" s="6" t="s">
        <v>1356</v>
      </c>
      <c r="C1237" s="189"/>
      <c r="D1237" s="6"/>
      <c r="E1237" s="35" t="s">
        <v>26</v>
      </c>
      <c r="F1237" s="35" t="s">
        <v>24</v>
      </c>
      <c r="G1237" s="143">
        <v>0</v>
      </c>
      <c r="H1237" s="143">
        <v>4</v>
      </c>
      <c r="I1237" s="143">
        <v>2</v>
      </c>
      <c r="J1237" s="126">
        <v>236</v>
      </c>
      <c r="K1237" s="127">
        <v>235</v>
      </c>
      <c r="L1237" s="58"/>
      <c r="M1237" s="56"/>
    </row>
    <row r="1238" spans="1:13" ht="15">
      <c r="A1238" s="163"/>
      <c r="B1238" s="7" t="s">
        <v>1357</v>
      </c>
      <c r="C1238" s="9"/>
      <c r="D1238" s="6">
        <v>400</v>
      </c>
      <c r="E1238" s="35" t="s">
        <v>26</v>
      </c>
      <c r="F1238" s="35" t="s">
        <v>47</v>
      </c>
      <c r="G1238" s="143">
        <v>70</v>
      </c>
      <c r="H1238" s="143">
        <v>56</v>
      </c>
      <c r="I1238" s="143">
        <v>65</v>
      </c>
      <c r="J1238" s="126">
        <v>234</v>
      </c>
      <c r="K1238" s="127">
        <v>230</v>
      </c>
      <c r="L1238" s="58">
        <f>100*(J1238*(G1238+H1238+I1238)+J1239*(G1239+H1239+I1239)+J1240*(G1240+H1240+I1240))/(D1238*1000)</f>
        <v>23.5755</v>
      </c>
      <c r="M1238" s="56"/>
    </row>
    <row r="1239" spans="1:13" ht="15">
      <c r="A1239" s="163"/>
      <c r="B1239" s="6" t="s">
        <v>1358</v>
      </c>
      <c r="C1239" s="9"/>
      <c r="D1239" s="6"/>
      <c r="E1239" s="35" t="s">
        <v>26</v>
      </c>
      <c r="F1239" s="35" t="s">
        <v>24</v>
      </c>
      <c r="G1239" s="143">
        <v>41</v>
      </c>
      <c r="H1239" s="143">
        <v>60</v>
      </c>
      <c r="I1239" s="143">
        <v>70</v>
      </c>
      <c r="J1239" s="126">
        <v>234</v>
      </c>
      <c r="K1239" s="127">
        <v>230</v>
      </c>
      <c r="L1239" s="58"/>
      <c r="M1239" s="56"/>
    </row>
    <row r="1240" spans="1:13" ht="15">
      <c r="A1240" s="163"/>
      <c r="B1240" s="6" t="s">
        <v>1359</v>
      </c>
      <c r="C1240" s="9"/>
      <c r="D1240" s="6"/>
      <c r="E1240" s="35" t="s">
        <v>47</v>
      </c>
      <c r="F1240" s="35" t="s">
        <v>47</v>
      </c>
      <c r="G1240" s="143">
        <v>21</v>
      </c>
      <c r="H1240" s="143">
        <v>20</v>
      </c>
      <c r="I1240" s="143">
        <v>0</v>
      </c>
      <c r="J1240" s="126">
        <v>234</v>
      </c>
      <c r="K1240" s="127">
        <v>230</v>
      </c>
      <c r="L1240" s="58"/>
      <c r="M1240" s="56"/>
    </row>
    <row r="1241" spans="1:13" ht="27" customHeight="1">
      <c r="A1241" s="163" t="s">
        <v>15</v>
      </c>
      <c r="B1241" s="97" t="s">
        <v>1360</v>
      </c>
      <c r="C1241" s="9" t="s">
        <v>1361</v>
      </c>
      <c r="D1241" s="6">
        <v>630</v>
      </c>
      <c r="E1241" s="35" t="s">
        <v>18</v>
      </c>
      <c r="F1241" s="35" t="s">
        <v>19</v>
      </c>
      <c r="G1241" s="143">
        <v>1</v>
      </c>
      <c r="H1241" s="143">
        <v>0</v>
      </c>
      <c r="I1241" s="143"/>
      <c r="J1241" s="126">
        <v>225</v>
      </c>
      <c r="K1241" s="127">
        <v>221</v>
      </c>
      <c r="L1241" s="58">
        <f>100*(J1241*(G1241+H1241+I1241)+J1242*(G1242+H1242+I1242)+J1243*(G1243+H1243+I1243)+J1244*(I1244+H1244+G1244)+J1245*(G1245+H1245+I1245))/(D1241*1000)</f>
        <v>5.678571428571429</v>
      </c>
      <c r="M1241" s="56"/>
    </row>
    <row r="1242" spans="1:13" ht="15">
      <c r="A1242" s="163"/>
      <c r="B1242" s="6" t="s">
        <v>1362</v>
      </c>
      <c r="C1242" s="9"/>
      <c r="D1242" s="6"/>
      <c r="E1242" s="35" t="s">
        <v>24</v>
      </c>
      <c r="F1242" s="35" t="s">
        <v>22</v>
      </c>
      <c r="G1242" s="143">
        <v>0</v>
      </c>
      <c r="H1242" s="143">
        <v>6</v>
      </c>
      <c r="I1242" s="143">
        <v>1</v>
      </c>
      <c r="J1242" s="126">
        <v>225</v>
      </c>
      <c r="K1242" s="127">
        <v>221</v>
      </c>
      <c r="L1242" s="58"/>
      <c r="M1242" s="56"/>
    </row>
    <row r="1243" spans="1:13" ht="15">
      <c r="A1243" s="163"/>
      <c r="B1243" s="6" t="s">
        <v>1363</v>
      </c>
      <c r="C1243" s="9"/>
      <c r="D1243" s="6"/>
      <c r="E1243" s="35" t="s">
        <v>47</v>
      </c>
      <c r="F1243" s="35" t="s">
        <v>24</v>
      </c>
      <c r="G1243" s="143">
        <v>8</v>
      </c>
      <c r="H1243" s="143">
        <v>9</v>
      </c>
      <c r="I1243" s="143">
        <v>9</v>
      </c>
      <c r="J1243" s="126">
        <v>225</v>
      </c>
      <c r="K1243" s="127">
        <v>221</v>
      </c>
      <c r="L1243" s="58"/>
      <c r="M1243" s="56"/>
    </row>
    <row r="1244" spans="1:13" ht="15">
      <c r="A1244" s="163"/>
      <c r="B1244" s="6" t="s">
        <v>1364</v>
      </c>
      <c r="C1244" s="9"/>
      <c r="D1244" s="6"/>
      <c r="E1244" s="35" t="s">
        <v>26</v>
      </c>
      <c r="F1244" s="35" t="s">
        <v>21</v>
      </c>
      <c r="G1244" s="143">
        <v>47</v>
      </c>
      <c r="H1244" s="143">
        <v>55</v>
      </c>
      <c r="I1244" s="143">
        <v>23</v>
      </c>
      <c r="J1244" s="126">
        <v>225</v>
      </c>
      <c r="K1244" s="127">
        <v>221</v>
      </c>
      <c r="L1244" s="58"/>
      <c r="M1244" s="56"/>
    </row>
    <row r="1245" spans="1:13" ht="15">
      <c r="A1245" s="2"/>
      <c r="E1245" s="35"/>
      <c r="F1245" s="35"/>
      <c r="G1245" s="143"/>
      <c r="H1245" s="143"/>
      <c r="I1245" s="143"/>
      <c r="J1245" s="35"/>
      <c r="K1245" s="131"/>
      <c r="L1245" s="58"/>
      <c r="M1245" s="56"/>
    </row>
    <row r="1246" spans="1:13" s="77" customFormat="1" ht="36.75" customHeight="1">
      <c r="A1246" s="163" t="s">
        <v>258</v>
      </c>
      <c r="B1246" s="17" t="s">
        <v>1365</v>
      </c>
      <c r="C1246" s="194" t="s">
        <v>1366</v>
      </c>
      <c r="D1246" s="17">
        <v>630</v>
      </c>
      <c r="E1246" s="35" t="s">
        <v>26</v>
      </c>
      <c r="F1246" s="35" t="s">
        <v>21</v>
      </c>
      <c r="G1246" s="151">
        <v>71</v>
      </c>
      <c r="H1246" s="151">
        <v>38</v>
      </c>
      <c r="I1246" s="151">
        <v>57</v>
      </c>
      <c r="J1246" s="126">
        <v>225</v>
      </c>
      <c r="K1246" s="127">
        <v>221</v>
      </c>
      <c r="L1246" s="76">
        <f>100*(J1246*(G1246+H1246+I1246)+J1247*(G1247+H1247+I1247)+J1248*(G1248+H1248+I1248))/(D1246*1000)</f>
        <v>10.678571428571429</v>
      </c>
      <c r="M1246" s="133"/>
    </row>
    <row r="1247" spans="1:13" s="77" customFormat="1" ht="15">
      <c r="A1247" s="163"/>
      <c r="B1247" s="17" t="s">
        <v>1367</v>
      </c>
      <c r="C1247" s="194"/>
      <c r="D1247" s="17"/>
      <c r="E1247" s="35" t="s">
        <v>24</v>
      </c>
      <c r="F1247" s="35" t="s">
        <v>22</v>
      </c>
      <c r="G1247" s="151">
        <v>24</v>
      </c>
      <c r="H1247" s="151">
        <v>18</v>
      </c>
      <c r="I1247" s="151">
        <v>19</v>
      </c>
      <c r="J1247" s="126">
        <v>225</v>
      </c>
      <c r="K1247" s="127">
        <v>221</v>
      </c>
      <c r="L1247" s="76"/>
      <c r="M1247" s="133"/>
    </row>
    <row r="1248" spans="1:13" s="77" customFormat="1" ht="15">
      <c r="A1248" s="163"/>
      <c r="B1248" s="17" t="s">
        <v>1368</v>
      </c>
      <c r="C1248" s="194"/>
      <c r="D1248" s="17"/>
      <c r="E1248" s="35" t="s">
        <v>82</v>
      </c>
      <c r="F1248" s="35" t="s">
        <v>47</v>
      </c>
      <c r="G1248" s="151">
        <v>24</v>
      </c>
      <c r="H1248" s="151">
        <v>24</v>
      </c>
      <c r="I1248" s="151">
        <v>24</v>
      </c>
      <c r="J1248" s="126">
        <v>225</v>
      </c>
      <c r="K1248" s="127">
        <v>221</v>
      </c>
      <c r="L1248" s="76"/>
      <c r="M1248" s="133"/>
    </row>
    <row r="1249" spans="1:13" ht="15.75" customHeight="1">
      <c r="A1249" s="163" t="s">
        <v>15</v>
      </c>
      <c r="B1249" s="6" t="s">
        <v>1369</v>
      </c>
      <c r="C1249" s="194" t="s">
        <v>1370</v>
      </c>
      <c r="D1249" s="6">
        <v>100</v>
      </c>
      <c r="E1249" s="35" t="s">
        <v>19</v>
      </c>
      <c r="F1249" s="35" t="s">
        <v>79</v>
      </c>
      <c r="G1249" s="143">
        <v>1</v>
      </c>
      <c r="H1249" s="143">
        <v>0</v>
      </c>
      <c r="I1249" s="143">
        <v>2</v>
      </c>
      <c r="J1249" s="126">
        <v>237</v>
      </c>
      <c r="K1249" s="127">
        <v>231</v>
      </c>
      <c r="L1249" s="58">
        <f>100*(J1249*(G1249+H1249+I1249)+J1250*(G1250+H1250+I1250)+J1251*(G1251+H1251+I1251)+J1252*(I1252+H1252+G1252)+J1253*(G1253+H1253+I1253)+J1254*(G1254+H1254+I1254))/(D1249*1000)</f>
        <v>4.029</v>
      </c>
      <c r="M1249" s="56"/>
    </row>
    <row r="1250" spans="1:13" ht="15">
      <c r="A1250" s="163"/>
      <c r="B1250" s="6" t="s">
        <v>1371</v>
      </c>
      <c r="C1250" s="194"/>
      <c r="D1250" s="6"/>
      <c r="E1250" s="35" t="s">
        <v>24</v>
      </c>
      <c r="F1250" s="35" t="s">
        <v>24</v>
      </c>
      <c r="G1250" s="143">
        <v>1</v>
      </c>
      <c r="H1250" s="143"/>
      <c r="I1250" s="143"/>
      <c r="J1250" s="126">
        <v>237</v>
      </c>
      <c r="K1250" s="127">
        <v>231</v>
      </c>
      <c r="L1250" s="58"/>
      <c r="M1250" s="56"/>
    </row>
    <row r="1251" spans="1:13" ht="15">
      <c r="A1251" s="163"/>
      <c r="B1251" s="6" t="s">
        <v>1372</v>
      </c>
      <c r="C1251" s="194"/>
      <c r="D1251" s="6"/>
      <c r="E1251" s="35" t="s">
        <v>24</v>
      </c>
      <c r="F1251" s="35" t="s">
        <v>24</v>
      </c>
      <c r="G1251" s="143">
        <v>0</v>
      </c>
      <c r="H1251" s="143">
        <v>1</v>
      </c>
      <c r="I1251" s="143">
        <v>7</v>
      </c>
      <c r="J1251" s="126">
        <v>237</v>
      </c>
      <c r="K1251" s="127">
        <v>231</v>
      </c>
      <c r="L1251" s="58"/>
      <c r="M1251" s="56"/>
    </row>
    <row r="1252" spans="1:13" ht="15">
      <c r="A1252" s="163"/>
      <c r="B1252" s="6" t="s">
        <v>1373</v>
      </c>
      <c r="C1252" s="194"/>
      <c r="D1252" s="6"/>
      <c r="E1252" s="35" t="s">
        <v>18</v>
      </c>
      <c r="F1252" s="35" t="s">
        <v>18</v>
      </c>
      <c r="G1252" s="143">
        <v>1</v>
      </c>
      <c r="H1252" s="143">
        <v>0</v>
      </c>
      <c r="I1252" s="143">
        <v>0</v>
      </c>
      <c r="J1252" s="126">
        <v>237</v>
      </c>
      <c r="K1252" s="127">
        <v>231</v>
      </c>
      <c r="L1252" s="58"/>
      <c r="M1252" s="56"/>
    </row>
    <row r="1253" spans="1:13" ht="15">
      <c r="A1253" s="163"/>
      <c r="B1253" s="6" t="s">
        <v>1374</v>
      </c>
      <c r="C1253" s="194"/>
      <c r="D1253" s="6"/>
      <c r="E1253" s="35" t="s">
        <v>22</v>
      </c>
      <c r="F1253" s="35" t="s">
        <v>22</v>
      </c>
      <c r="G1253" s="143">
        <v>0</v>
      </c>
      <c r="H1253" s="143">
        <v>1</v>
      </c>
      <c r="I1253" s="143">
        <v>2</v>
      </c>
      <c r="J1253" s="126">
        <v>237</v>
      </c>
      <c r="K1253" s="127">
        <v>231</v>
      </c>
      <c r="L1253" s="58"/>
      <c r="M1253" s="56"/>
    </row>
    <row r="1254" spans="1:13" ht="15">
      <c r="A1254" s="163"/>
      <c r="B1254" s="6" t="s">
        <v>1375</v>
      </c>
      <c r="C1254" s="9"/>
      <c r="D1254" s="6"/>
      <c r="E1254" s="35" t="s">
        <v>18</v>
      </c>
      <c r="F1254" s="35" t="s">
        <v>18</v>
      </c>
      <c r="G1254" s="143">
        <v>0</v>
      </c>
      <c r="H1254" s="143">
        <v>0</v>
      </c>
      <c r="I1254" s="143">
        <v>1</v>
      </c>
      <c r="J1254" s="126">
        <v>237</v>
      </c>
      <c r="K1254" s="127">
        <v>231</v>
      </c>
      <c r="L1254" s="58"/>
      <c r="M1254" s="56"/>
    </row>
    <row r="1255" spans="1:13" ht="15">
      <c r="A1255" s="163"/>
      <c r="B1255" s="6" t="s">
        <v>1376</v>
      </c>
      <c r="C1255" s="9" t="s">
        <v>1361</v>
      </c>
      <c r="D1255" s="6">
        <v>400</v>
      </c>
      <c r="E1255" s="35" t="s">
        <v>19</v>
      </c>
      <c r="F1255" s="35" t="s">
        <v>79</v>
      </c>
      <c r="G1255" s="143">
        <v>0</v>
      </c>
      <c r="H1255" s="143">
        <v>0</v>
      </c>
      <c r="I1255" s="143">
        <v>4</v>
      </c>
      <c r="J1255" s="126">
        <v>234</v>
      </c>
      <c r="K1255" s="127">
        <v>233</v>
      </c>
      <c r="L1255" s="58">
        <f>100*(J1255*(G1255+H1255+I1255)+J1256*(G1256+H1256+I1256)+J1257*(G1257+H1257+I1257)+J1258*(I1258+H1258+G1258))/(D1255*1000)</f>
        <v>10.9395</v>
      </c>
      <c r="M1255" s="56"/>
    </row>
    <row r="1256" spans="1:13" ht="15">
      <c r="A1256" s="163"/>
      <c r="B1256" s="6" t="s">
        <v>1377</v>
      </c>
      <c r="C1256" s="9"/>
      <c r="D1256" s="6"/>
      <c r="E1256" s="35" t="s">
        <v>30</v>
      </c>
      <c r="F1256" s="35" t="s">
        <v>47</v>
      </c>
      <c r="G1256" s="143">
        <v>11</v>
      </c>
      <c r="H1256" s="143">
        <v>19</v>
      </c>
      <c r="I1256" s="143">
        <v>8</v>
      </c>
      <c r="J1256" s="126">
        <v>234</v>
      </c>
      <c r="K1256" s="127">
        <v>233</v>
      </c>
      <c r="L1256" s="58"/>
      <c r="M1256" s="56"/>
    </row>
    <row r="1257" spans="1:13" ht="15">
      <c r="A1257" s="163"/>
      <c r="B1257" s="6" t="s">
        <v>1167</v>
      </c>
      <c r="C1257" s="9"/>
      <c r="D1257" s="6"/>
      <c r="E1257" s="35" t="s">
        <v>79</v>
      </c>
      <c r="F1257" s="35" t="s">
        <v>79</v>
      </c>
      <c r="G1257" s="143">
        <v>12</v>
      </c>
      <c r="H1257" s="143">
        <v>10</v>
      </c>
      <c r="I1257" s="143">
        <v>1</v>
      </c>
      <c r="J1257" s="126">
        <v>234</v>
      </c>
      <c r="K1257" s="127">
        <v>233</v>
      </c>
      <c r="L1257" s="58"/>
      <c r="M1257" s="56"/>
    </row>
    <row r="1258" spans="1:13" ht="15">
      <c r="A1258" s="163"/>
      <c r="B1258" s="6" t="s">
        <v>1378</v>
      </c>
      <c r="C1258" s="9"/>
      <c r="D1258" s="6"/>
      <c r="E1258" s="35" t="s">
        <v>30</v>
      </c>
      <c r="F1258" s="35" t="s">
        <v>21</v>
      </c>
      <c r="G1258" s="143">
        <v>30</v>
      </c>
      <c r="H1258" s="143">
        <v>47</v>
      </c>
      <c r="I1258" s="143">
        <v>45</v>
      </c>
      <c r="J1258" s="126">
        <v>234</v>
      </c>
      <c r="K1258" s="127">
        <v>233</v>
      </c>
      <c r="L1258" s="58"/>
      <c r="M1258" s="56"/>
    </row>
    <row r="1259" spans="1:13" ht="15.75" customHeight="1">
      <c r="A1259" s="171" t="s">
        <v>281</v>
      </c>
      <c r="B1259" s="6" t="s">
        <v>1379</v>
      </c>
      <c r="C1259" s="194" t="s">
        <v>1380</v>
      </c>
      <c r="D1259" s="6">
        <v>400</v>
      </c>
      <c r="E1259" s="35" t="s">
        <v>18</v>
      </c>
      <c r="F1259" s="35" t="s">
        <v>19</v>
      </c>
      <c r="G1259" s="143">
        <v>0</v>
      </c>
      <c r="H1259" s="143">
        <v>2</v>
      </c>
      <c r="I1259" s="143">
        <v>2</v>
      </c>
      <c r="J1259" s="126">
        <v>232</v>
      </c>
      <c r="K1259" s="127">
        <v>228</v>
      </c>
      <c r="L1259" s="58">
        <f>100*(J1259*(G1259+H1259+I1259)+J1260*(G1260+H1260+I1260)+J1261*(G1261+H1261+I1261)+J1262*(I1262+H1262+G1262)+J1263*(G1263+H1263+I1263))/(D1259*1000)</f>
        <v>9.164</v>
      </c>
      <c r="M1259" s="56"/>
    </row>
    <row r="1260" spans="1:13" ht="15">
      <c r="A1260" s="171"/>
      <c r="B1260" s="7" t="s">
        <v>1381</v>
      </c>
      <c r="C1260" s="194"/>
      <c r="D1260" s="6"/>
      <c r="E1260" s="35" t="s">
        <v>24</v>
      </c>
      <c r="F1260" s="35" t="s">
        <v>22</v>
      </c>
      <c r="G1260" s="143">
        <v>15</v>
      </c>
      <c r="H1260" s="143">
        <v>10</v>
      </c>
      <c r="I1260" s="143">
        <v>25</v>
      </c>
      <c r="J1260" s="126">
        <v>232</v>
      </c>
      <c r="K1260" s="127">
        <v>228</v>
      </c>
      <c r="L1260" s="58"/>
      <c r="M1260" s="56"/>
    </row>
    <row r="1261" spans="1:13" ht="15">
      <c r="A1261" s="171"/>
      <c r="B1261" s="6" t="s">
        <v>334</v>
      </c>
      <c r="C1261" s="9"/>
      <c r="D1261" s="6"/>
      <c r="E1261" s="35" t="s">
        <v>21</v>
      </c>
      <c r="F1261" s="35" t="s">
        <v>18</v>
      </c>
      <c r="G1261" s="143">
        <v>15</v>
      </c>
      <c r="H1261" s="143">
        <v>9</v>
      </c>
      <c r="I1261" s="143">
        <v>17</v>
      </c>
      <c r="J1261" s="126">
        <v>232</v>
      </c>
      <c r="K1261" s="127">
        <v>228</v>
      </c>
      <c r="L1261" s="58"/>
      <c r="M1261" s="56"/>
    </row>
    <row r="1262" spans="1:13" ht="15">
      <c r="A1262" s="171"/>
      <c r="B1262" s="6" t="s">
        <v>1382</v>
      </c>
      <c r="C1262" s="9"/>
      <c r="D1262" s="6"/>
      <c r="E1262" s="35" t="s">
        <v>18</v>
      </c>
      <c r="F1262" s="35" t="s">
        <v>19</v>
      </c>
      <c r="G1262" s="143">
        <v>0</v>
      </c>
      <c r="H1262" s="143">
        <v>0</v>
      </c>
      <c r="I1262" s="143">
        <v>4</v>
      </c>
      <c r="J1262" s="126">
        <v>232</v>
      </c>
      <c r="K1262" s="127">
        <v>228</v>
      </c>
      <c r="L1262" s="58"/>
      <c r="M1262" s="56"/>
    </row>
    <row r="1263" spans="1:13" ht="15">
      <c r="A1263" s="171"/>
      <c r="B1263" s="7" t="s">
        <v>303</v>
      </c>
      <c r="C1263" s="9"/>
      <c r="D1263" s="6"/>
      <c r="E1263" s="35" t="s">
        <v>26</v>
      </c>
      <c r="F1263" s="35" t="s">
        <v>21</v>
      </c>
      <c r="G1263" s="143">
        <v>20</v>
      </c>
      <c r="H1263" s="143">
        <v>11</v>
      </c>
      <c r="I1263" s="143">
        <v>28</v>
      </c>
      <c r="J1263" s="126">
        <v>232</v>
      </c>
      <c r="K1263" s="127">
        <v>228</v>
      </c>
      <c r="L1263" s="58"/>
      <c r="M1263" s="56"/>
    </row>
    <row r="1264" spans="1:13" ht="15">
      <c r="A1264" s="171"/>
      <c r="B1264" s="7" t="s">
        <v>1383</v>
      </c>
      <c r="C1264" s="9"/>
      <c r="D1264" s="6">
        <v>400</v>
      </c>
      <c r="E1264" s="35" t="s">
        <v>26</v>
      </c>
      <c r="F1264" s="35" t="s">
        <v>24</v>
      </c>
      <c r="G1264" s="143">
        <v>3</v>
      </c>
      <c r="H1264" s="143">
        <v>2</v>
      </c>
      <c r="I1264" s="143">
        <v>3</v>
      </c>
      <c r="J1264" s="126">
        <v>235</v>
      </c>
      <c r="K1264" s="127">
        <v>232</v>
      </c>
      <c r="L1264" s="58">
        <f>100*(J1264*(G1264+H1264+I1264)+J1265*(G1265+H1265+I1265)+J1266*(G1266+H1266+I1266))/(D1264*1000)</f>
        <v>10.86875</v>
      </c>
      <c r="M1264" s="56"/>
    </row>
    <row r="1265" spans="1:13" ht="15">
      <c r="A1265" s="171"/>
      <c r="B1265" s="6" t="s">
        <v>40</v>
      </c>
      <c r="C1265" s="9"/>
      <c r="D1265" s="6"/>
      <c r="E1265" s="35" t="s">
        <v>26</v>
      </c>
      <c r="F1265" s="35" t="s">
        <v>21</v>
      </c>
      <c r="G1265" s="143">
        <v>62</v>
      </c>
      <c r="H1265" s="143">
        <v>39</v>
      </c>
      <c r="I1265" s="143">
        <v>27</v>
      </c>
      <c r="J1265" s="126">
        <v>235</v>
      </c>
      <c r="K1265" s="127">
        <v>232</v>
      </c>
      <c r="L1265" s="58"/>
      <c r="M1265" s="56"/>
    </row>
    <row r="1266" spans="1:13" ht="15">
      <c r="A1266" s="171"/>
      <c r="B1266" s="6" t="s">
        <v>1384</v>
      </c>
      <c r="C1266" s="9"/>
      <c r="D1266" s="6"/>
      <c r="E1266" s="35" t="s">
        <v>26</v>
      </c>
      <c r="F1266" s="35" t="s">
        <v>21</v>
      </c>
      <c r="G1266" s="143">
        <v>11</v>
      </c>
      <c r="H1266" s="143">
        <v>21</v>
      </c>
      <c r="I1266" s="143">
        <v>17</v>
      </c>
      <c r="J1266" s="126">
        <v>235</v>
      </c>
      <c r="K1266" s="127">
        <v>232</v>
      </c>
      <c r="L1266" s="58"/>
      <c r="M1266" s="56"/>
    </row>
    <row r="1267" spans="1:13" ht="15.75" customHeight="1">
      <c r="A1267" s="177" t="s">
        <v>325</v>
      </c>
      <c r="B1267" s="6" t="s">
        <v>1385</v>
      </c>
      <c r="C1267" s="194" t="s">
        <v>1386</v>
      </c>
      <c r="D1267" s="6">
        <v>400</v>
      </c>
      <c r="E1267" s="35" t="s">
        <v>1387</v>
      </c>
      <c r="F1267" s="35" t="s">
        <v>1387</v>
      </c>
      <c r="G1267" s="143">
        <v>0</v>
      </c>
      <c r="H1267" s="143">
        <v>1</v>
      </c>
      <c r="I1267" s="143">
        <v>0</v>
      </c>
      <c r="J1267" s="126">
        <v>228</v>
      </c>
      <c r="K1267" s="127">
        <v>223</v>
      </c>
      <c r="L1267" s="58">
        <f>100*(J1267*(G1267+H1267+I1267)+J1268*(G1268+H1268+I1268)+J1269*(G1269+H1269+I1269)+J1270*(I1270+H1270+G1270))/(D1267*1000)</f>
        <v>1.767</v>
      </c>
      <c r="M1267" s="56"/>
    </row>
    <row r="1268" spans="1:13" ht="15">
      <c r="A1268" s="177"/>
      <c r="B1268" s="7" t="s">
        <v>1388</v>
      </c>
      <c r="C1268" s="194"/>
      <c r="D1268" s="6"/>
      <c r="E1268" s="35" t="s">
        <v>26</v>
      </c>
      <c r="F1268" s="35" t="s">
        <v>24</v>
      </c>
      <c r="G1268" s="143">
        <v>0</v>
      </c>
      <c r="H1268" s="143">
        <v>9</v>
      </c>
      <c r="I1268" s="143">
        <v>2</v>
      </c>
      <c r="J1268" s="126">
        <v>228</v>
      </c>
      <c r="K1268" s="127">
        <v>223</v>
      </c>
      <c r="L1268" s="58"/>
      <c r="M1268" s="56"/>
    </row>
    <row r="1269" spans="1:13" ht="15">
      <c r="A1269" s="177"/>
      <c r="B1269" s="7" t="s">
        <v>1389</v>
      </c>
      <c r="C1269" s="194"/>
      <c r="D1269" s="6"/>
      <c r="E1269" s="35" t="s">
        <v>21</v>
      </c>
      <c r="F1269" s="35" t="s">
        <v>18</v>
      </c>
      <c r="G1269" s="143">
        <v>3</v>
      </c>
      <c r="H1269" s="143">
        <v>1</v>
      </c>
      <c r="I1269" s="143">
        <v>5</v>
      </c>
      <c r="J1269" s="126">
        <v>228</v>
      </c>
      <c r="K1269" s="127">
        <v>223</v>
      </c>
      <c r="L1269" s="58"/>
      <c r="M1269" s="56"/>
    </row>
    <row r="1270" spans="1:13" ht="15">
      <c r="A1270" s="177"/>
      <c r="B1270" s="6" t="s">
        <v>1390</v>
      </c>
      <c r="C1270" s="194"/>
      <c r="D1270" s="6"/>
      <c r="E1270" s="35" t="s">
        <v>18</v>
      </c>
      <c r="F1270" s="35" t="s">
        <v>18</v>
      </c>
      <c r="G1270" s="143">
        <v>7</v>
      </c>
      <c r="H1270" s="143">
        <v>1</v>
      </c>
      <c r="I1270" s="143">
        <v>2</v>
      </c>
      <c r="J1270" s="126">
        <v>228</v>
      </c>
      <c r="K1270" s="127">
        <v>223</v>
      </c>
      <c r="L1270" s="58"/>
      <c r="M1270" s="56"/>
    </row>
    <row r="1271" spans="1:13" ht="15">
      <c r="A1271" s="177"/>
      <c r="B1271" s="7" t="s">
        <v>1391</v>
      </c>
      <c r="C1271" s="9"/>
      <c r="D1271" s="6">
        <v>400</v>
      </c>
      <c r="E1271" s="35" t="s">
        <v>47</v>
      </c>
      <c r="F1271" s="35" t="s">
        <v>24</v>
      </c>
      <c r="G1271" s="143">
        <v>20</v>
      </c>
      <c r="H1271" s="143">
        <v>6</v>
      </c>
      <c r="I1271" s="143">
        <v>11</v>
      </c>
      <c r="J1271" s="126">
        <v>227</v>
      </c>
      <c r="K1271" s="127">
        <v>224</v>
      </c>
      <c r="L1271" s="58">
        <f>100*(J1271*(G1271+H1271+I1271)+J1272*(G1272+H1272+I1272)+J1273*(G1273+H1273+I1273)+J1274*(I1274+H1274+G1274)+J1275*(G1275+H1275+I1275)+J1276*(G1276+H1276+I1276)+J1277*(G1277+H1277+I1277))/(D1271*1000)</f>
        <v>17.252</v>
      </c>
      <c r="M1271" s="56"/>
    </row>
    <row r="1272" spans="1:13" ht="15">
      <c r="A1272" s="177"/>
      <c r="B1272" s="6" t="s">
        <v>200</v>
      </c>
      <c r="C1272" s="9"/>
      <c r="D1272" s="6"/>
      <c r="E1272" s="35" t="s">
        <v>18</v>
      </c>
      <c r="F1272" s="35" t="s">
        <v>18</v>
      </c>
      <c r="G1272" s="143">
        <v>28</v>
      </c>
      <c r="H1272" s="143">
        <v>16</v>
      </c>
      <c r="I1272" s="143">
        <v>34</v>
      </c>
      <c r="J1272" s="126">
        <v>227</v>
      </c>
      <c r="K1272" s="127">
        <v>224</v>
      </c>
      <c r="L1272" s="58"/>
      <c r="M1272" s="56"/>
    </row>
    <row r="1273" spans="1:13" ht="15">
      <c r="A1273" s="177"/>
      <c r="B1273" s="6" t="s">
        <v>1392</v>
      </c>
      <c r="C1273" s="9"/>
      <c r="D1273" s="6"/>
      <c r="E1273" s="35" t="s">
        <v>19</v>
      </c>
      <c r="F1273" s="35" t="s">
        <v>19</v>
      </c>
      <c r="G1273" s="143">
        <v>13</v>
      </c>
      <c r="H1273" s="143">
        <v>21</v>
      </c>
      <c r="I1273" s="143">
        <v>18</v>
      </c>
      <c r="J1273" s="126">
        <v>227</v>
      </c>
      <c r="K1273" s="127">
        <v>224</v>
      </c>
      <c r="L1273" s="58"/>
      <c r="M1273" s="56"/>
    </row>
    <row r="1274" spans="1:13" ht="15">
      <c r="A1274" s="177"/>
      <c r="B1274" s="6" t="s">
        <v>1393</v>
      </c>
      <c r="C1274" s="9"/>
      <c r="D1274" s="6"/>
      <c r="E1274" s="35" t="s">
        <v>26</v>
      </c>
      <c r="F1274" s="35" t="s">
        <v>24</v>
      </c>
      <c r="G1274" s="143">
        <v>4</v>
      </c>
      <c r="H1274" s="143">
        <v>3</v>
      </c>
      <c r="I1274" s="143">
        <v>3</v>
      </c>
      <c r="J1274" s="126">
        <v>227</v>
      </c>
      <c r="K1274" s="127">
        <v>224</v>
      </c>
      <c r="L1274" s="58"/>
      <c r="M1274" s="56"/>
    </row>
    <row r="1275" spans="1:13" ht="15">
      <c r="A1275" s="177"/>
      <c r="B1275" s="6" t="s">
        <v>1394</v>
      </c>
      <c r="C1275" s="9"/>
      <c r="D1275" s="6"/>
      <c r="E1275" s="35" t="s">
        <v>22</v>
      </c>
      <c r="F1275" s="35" t="s">
        <v>19</v>
      </c>
      <c r="G1275" s="143">
        <v>15</v>
      </c>
      <c r="H1275" s="143">
        <v>2</v>
      </c>
      <c r="I1275" s="143">
        <v>5</v>
      </c>
      <c r="J1275" s="126">
        <v>227</v>
      </c>
      <c r="K1275" s="127">
        <v>224</v>
      </c>
      <c r="L1275" s="58"/>
      <c r="M1275" s="56"/>
    </row>
    <row r="1276" spans="1:13" ht="15">
      <c r="A1276" s="177"/>
      <c r="B1276" s="6" t="s">
        <v>1395</v>
      </c>
      <c r="C1276" s="9"/>
      <c r="D1276" s="6"/>
      <c r="E1276" s="35" t="s">
        <v>82</v>
      </c>
      <c r="F1276" s="35" t="s">
        <v>82</v>
      </c>
      <c r="G1276" s="143">
        <v>23</v>
      </c>
      <c r="H1276" s="143">
        <v>25</v>
      </c>
      <c r="I1276" s="143">
        <v>17</v>
      </c>
      <c r="J1276" s="126">
        <v>227</v>
      </c>
      <c r="K1276" s="127">
        <v>224</v>
      </c>
      <c r="L1276" s="58"/>
      <c r="M1276" s="56"/>
    </row>
    <row r="1277" spans="1:13" ht="15">
      <c r="A1277" s="177"/>
      <c r="B1277" s="6" t="s">
        <v>1396</v>
      </c>
      <c r="C1277" s="9"/>
      <c r="D1277" s="6"/>
      <c r="E1277" s="35" t="s">
        <v>24</v>
      </c>
      <c r="F1277" s="35" t="s">
        <v>22</v>
      </c>
      <c r="G1277" s="143">
        <v>17</v>
      </c>
      <c r="H1277" s="143">
        <v>12</v>
      </c>
      <c r="I1277" s="143">
        <v>11</v>
      </c>
      <c r="J1277" s="126">
        <v>227</v>
      </c>
      <c r="K1277" s="127">
        <v>224</v>
      </c>
      <c r="L1277" s="58"/>
      <c r="M1277" s="56"/>
    </row>
    <row r="1278" spans="1:13" s="77" customFormat="1" ht="25.5" customHeight="1">
      <c r="A1278" s="177"/>
      <c r="B1278" s="17" t="s">
        <v>1397</v>
      </c>
      <c r="C1278" s="194" t="s">
        <v>1398</v>
      </c>
      <c r="D1278" s="17">
        <v>400</v>
      </c>
      <c r="E1278" s="152" t="s">
        <v>21</v>
      </c>
      <c r="F1278" s="152" t="s">
        <v>22</v>
      </c>
      <c r="G1278" s="132">
        <v>2</v>
      </c>
      <c r="H1278" s="132">
        <v>24</v>
      </c>
      <c r="I1278" s="132">
        <v>8</v>
      </c>
      <c r="J1278" s="35">
        <v>229</v>
      </c>
      <c r="K1278" s="131">
        <v>223</v>
      </c>
      <c r="L1278" s="76">
        <f>100*(J1278*(G1278+H1278+I1278)+J1279*(G1279+H1279+I1279)+J1280*(G1280+H1280+I1280)+J1281*(I1281+H1281+G1281))/(D1278*1000)</f>
        <v>21.69775</v>
      </c>
      <c r="M1278" s="133"/>
    </row>
    <row r="1279" spans="1:13" ht="15">
      <c r="A1279" s="177"/>
      <c r="B1279" s="6" t="s">
        <v>1399</v>
      </c>
      <c r="C1279" s="194"/>
      <c r="D1279" s="6"/>
      <c r="E1279" s="135" t="s">
        <v>327</v>
      </c>
      <c r="F1279" s="135" t="s">
        <v>24</v>
      </c>
      <c r="G1279" s="125">
        <v>28</v>
      </c>
      <c r="H1279" s="125">
        <v>19</v>
      </c>
      <c r="I1279" s="125">
        <v>84</v>
      </c>
      <c r="J1279" s="35">
        <v>229</v>
      </c>
      <c r="K1279" s="131">
        <v>223</v>
      </c>
      <c r="L1279" s="58"/>
      <c r="M1279" s="56"/>
    </row>
    <row r="1280" spans="1:13" ht="15">
      <c r="A1280" s="177"/>
      <c r="B1280" s="6" t="s">
        <v>1400</v>
      </c>
      <c r="C1280" s="194"/>
      <c r="D1280" s="6"/>
      <c r="E1280" s="135" t="s">
        <v>47</v>
      </c>
      <c r="F1280" s="135" t="s">
        <v>18</v>
      </c>
      <c r="G1280" s="125">
        <v>32</v>
      </c>
      <c r="H1280" s="125">
        <v>32</v>
      </c>
      <c r="I1280" s="125">
        <v>28</v>
      </c>
      <c r="J1280" s="35">
        <v>229</v>
      </c>
      <c r="K1280" s="131">
        <v>223</v>
      </c>
      <c r="L1280" s="58"/>
      <c r="M1280" s="56"/>
    </row>
    <row r="1281" spans="1:13" ht="15">
      <c r="A1281" s="177"/>
      <c r="B1281" s="6" t="s">
        <v>1401</v>
      </c>
      <c r="C1281" s="194"/>
      <c r="D1281" s="6"/>
      <c r="E1281" s="135" t="s">
        <v>26</v>
      </c>
      <c r="F1281" s="135" t="s">
        <v>22</v>
      </c>
      <c r="G1281" s="125">
        <v>41</v>
      </c>
      <c r="H1281" s="125">
        <v>64</v>
      </c>
      <c r="I1281" s="125">
        <v>17</v>
      </c>
      <c r="J1281" s="35">
        <v>229</v>
      </c>
      <c r="K1281" s="131">
        <v>223</v>
      </c>
      <c r="L1281" s="58"/>
      <c r="M1281" s="56"/>
    </row>
    <row r="1282" spans="1:13" ht="15">
      <c r="A1282" s="177"/>
      <c r="B1282" s="7" t="s">
        <v>1402</v>
      </c>
      <c r="C1282" s="16"/>
      <c r="D1282" s="6">
        <v>400</v>
      </c>
      <c r="E1282" s="135" t="s">
        <v>26</v>
      </c>
      <c r="F1282" s="135" t="s">
        <v>24</v>
      </c>
      <c r="G1282" s="125">
        <v>33</v>
      </c>
      <c r="H1282" s="125">
        <v>30</v>
      </c>
      <c r="I1282" s="125">
        <v>20</v>
      </c>
      <c r="J1282" s="35">
        <v>225</v>
      </c>
      <c r="K1282" s="131">
        <v>223</v>
      </c>
      <c r="L1282" s="58">
        <f>100*(J1282*(G1282+H1282+I1282)+J1283*(G1283+H1283+I1283)+J1284*(G1284+H1284+I1284)+J1285*(I1285+H1285+G1285))/(D1282*1000)</f>
        <v>8.6625</v>
      </c>
      <c r="M1282" s="56"/>
    </row>
    <row r="1283" spans="1:13" ht="15">
      <c r="A1283" s="177"/>
      <c r="B1283" s="6" t="s">
        <v>1403</v>
      </c>
      <c r="C1283" s="9"/>
      <c r="D1283" s="6"/>
      <c r="E1283" s="135" t="s">
        <v>21</v>
      </c>
      <c r="F1283" s="135" t="s">
        <v>22</v>
      </c>
      <c r="G1283" s="143">
        <v>2</v>
      </c>
      <c r="H1283" s="143">
        <v>1</v>
      </c>
      <c r="I1283" s="143">
        <v>0</v>
      </c>
      <c r="J1283" s="35">
        <v>225</v>
      </c>
      <c r="K1283" s="131">
        <v>223</v>
      </c>
      <c r="L1283" s="58"/>
      <c r="M1283" s="56"/>
    </row>
    <row r="1284" spans="1:13" ht="15">
      <c r="A1284" s="177"/>
      <c r="B1284" s="6" t="s">
        <v>1404</v>
      </c>
      <c r="C1284" s="9"/>
      <c r="D1284" s="6"/>
      <c r="E1284" s="135" t="s">
        <v>24</v>
      </c>
      <c r="F1284" s="135" t="s">
        <v>19</v>
      </c>
      <c r="G1284" s="125">
        <v>15</v>
      </c>
      <c r="H1284" s="125">
        <v>24</v>
      </c>
      <c r="I1284" s="125">
        <v>12</v>
      </c>
      <c r="J1284" s="35">
        <v>225</v>
      </c>
      <c r="K1284" s="131">
        <v>223</v>
      </c>
      <c r="L1284" s="58"/>
      <c r="M1284" s="56"/>
    </row>
    <row r="1285" spans="1:13" ht="15">
      <c r="A1285" s="177"/>
      <c r="B1285" s="6" t="s">
        <v>1405</v>
      </c>
      <c r="C1285" s="9"/>
      <c r="D1285" s="6"/>
      <c r="E1285" s="135" t="s">
        <v>24</v>
      </c>
      <c r="F1285" s="135" t="s">
        <v>19</v>
      </c>
      <c r="G1285" s="125">
        <v>12</v>
      </c>
      <c r="H1285" s="125">
        <v>4</v>
      </c>
      <c r="I1285" s="125">
        <v>1</v>
      </c>
      <c r="J1285" s="35">
        <v>225</v>
      </c>
      <c r="K1285" s="131">
        <v>223</v>
      </c>
      <c r="L1285" s="58"/>
      <c r="M1285" s="56"/>
    </row>
    <row r="1286" spans="1:13" ht="15.75" customHeight="1">
      <c r="A1286" s="171" t="s">
        <v>281</v>
      </c>
      <c r="B1286" s="6" t="s">
        <v>1406</v>
      </c>
      <c r="C1286" s="194" t="s">
        <v>1407</v>
      </c>
      <c r="D1286" s="6">
        <v>400</v>
      </c>
      <c r="E1286" s="35" t="s">
        <v>18</v>
      </c>
      <c r="F1286" s="35" t="s">
        <v>19</v>
      </c>
      <c r="G1286" s="143">
        <v>5</v>
      </c>
      <c r="H1286" s="143">
        <v>5</v>
      </c>
      <c r="I1286" s="143">
        <v>4</v>
      </c>
      <c r="J1286" s="35">
        <v>233</v>
      </c>
      <c r="K1286" s="131">
        <v>230</v>
      </c>
      <c r="L1286" s="58">
        <f>100*(J1286*(G1286+H1286+I1286)+J1287*(G1287+H1287+I1287)+J1288*(G1288+H1288+I1288)+J1289*(I1289+H1289+G1289))/(D1286*1000)</f>
        <v>6.524</v>
      </c>
      <c r="M1286" s="56"/>
    </row>
    <row r="1287" spans="1:13" ht="15">
      <c r="A1287" s="171"/>
      <c r="B1287" s="7" t="s">
        <v>1408</v>
      </c>
      <c r="C1287" s="194"/>
      <c r="D1287" s="6"/>
      <c r="E1287" s="35" t="s">
        <v>19</v>
      </c>
      <c r="F1287" s="35" t="s">
        <v>19</v>
      </c>
      <c r="G1287" s="143">
        <v>0</v>
      </c>
      <c r="H1287" s="143">
        <v>2</v>
      </c>
      <c r="I1287" s="143">
        <v>0</v>
      </c>
      <c r="J1287" s="35">
        <v>233</v>
      </c>
      <c r="K1287" s="131">
        <v>230</v>
      </c>
      <c r="L1287" s="58"/>
      <c r="M1287" s="56"/>
    </row>
    <row r="1288" spans="1:13" ht="15">
      <c r="A1288" s="171"/>
      <c r="B1288" s="7" t="s">
        <v>992</v>
      </c>
      <c r="C1288" s="194"/>
      <c r="D1288" s="6"/>
      <c r="E1288" s="35" t="s">
        <v>24</v>
      </c>
      <c r="F1288" s="35" t="s">
        <v>19</v>
      </c>
      <c r="G1288" s="143">
        <v>10</v>
      </c>
      <c r="H1288" s="143">
        <v>9</v>
      </c>
      <c r="I1288" s="143">
        <v>1</v>
      </c>
      <c r="J1288" s="35">
        <v>233</v>
      </c>
      <c r="K1288" s="131">
        <v>230</v>
      </c>
      <c r="L1288" s="58"/>
      <c r="M1288" s="56"/>
    </row>
    <row r="1289" spans="1:13" ht="15">
      <c r="A1289" s="171"/>
      <c r="B1289" s="7" t="s">
        <v>1409</v>
      </c>
      <c r="C1289" s="194"/>
      <c r="D1289" s="6"/>
      <c r="E1289" s="35" t="s">
        <v>24</v>
      </c>
      <c r="F1289" s="35" t="s">
        <v>19</v>
      </c>
      <c r="G1289" s="143">
        <v>35</v>
      </c>
      <c r="H1289" s="143">
        <v>16</v>
      </c>
      <c r="I1289" s="143">
        <v>25</v>
      </c>
      <c r="J1289" s="35">
        <v>233</v>
      </c>
      <c r="K1289" s="131">
        <v>230</v>
      </c>
      <c r="L1289" s="58"/>
      <c r="M1289" s="56"/>
    </row>
    <row r="1290" spans="1:13" ht="15">
      <c r="A1290" s="171"/>
      <c r="B1290" s="7" t="s">
        <v>1410</v>
      </c>
      <c r="C1290" s="194"/>
      <c r="D1290" s="6">
        <v>400</v>
      </c>
      <c r="E1290" s="35" t="s">
        <v>18</v>
      </c>
      <c r="F1290" s="35" t="s">
        <v>19</v>
      </c>
      <c r="G1290" s="143">
        <v>13</v>
      </c>
      <c r="H1290" s="143">
        <v>10</v>
      </c>
      <c r="I1290" s="143">
        <v>11</v>
      </c>
      <c r="J1290" s="35">
        <v>237</v>
      </c>
      <c r="K1290" s="131">
        <v>234</v>
      </c>
      <c r="L1290" s="58">
        <f>100*(J1290*(G1290+H1290+I1290)+J1291*(G1291+H1291+I1291)+J1292*(G1292+H1292+I1292)+J1293*(I1293+H1293+G1293)+J1294*(G1294+H1294+I1294)+J1295*(G1295+H1295+I1295)+J1296*(I1296+H1296+G1296)+J1297*(G1297+H1297+I1297))/(D1290*1000)</f>
        <v>14.63475</v>
      </c>
      <c r="M1290" s="56"/>
    </row>
    <row r="1291" spans="1:13" ht="15">
      <c r="A1291" s="171"/>
      <c r="B1291" s="7" t="s">
        <v>1411</v>
      </c>
      <c r="C1291" s="194"/>
      <c r="D1291" s="6"/>
      <c r="E1291" s="35" t="s">
        <v>24</v>
      </c>
      <c r="F1291" s="35" t="s">
        <v>22</v>
      </c>
      <c r="G1291" s="143">
        <v>3</v>
      </c>
      <c r="H1291" s="143">
        <v>3</v>
      </c>
      <c r="I1291" s="143">
        <v>4</v>
      </c>
      <c r="J1291" s="35">
        <v>237</v>
      </c>
      <c r="K1291" s="131">
        <v>234</v>
      </c>
      <c r="L1291" s="58"/>
      <c r="M1291" s="56"/>
    </row>
    <row r="1292" spans="1:13" ht="15">
      <c r="A1292" s="171"/>
      <c r="B1292" s="7" t="s">
        <v>1412</v>
      </c>
      <c r="C1292" s="194"/>
      <c r="D1292" s="6"/>
      <c r="E1292" s="35" t="s">
        <v>80</v>
      </c>
      <c r="F1292" s="35" t="s">
        <v>80</v>
      </c>
      <c r="G1292" s="143">
        <v>0</v>
      </c>
      <c r="H1292" s="143">
        <v>7</v>
      </c>
      <c r="I1292" s="143">
        <v>1</v>
      </c>
      <c r="J1292" s="35">
        <v>237</v>
      </c>
      <c r="K1292" s="131">
        <v>234</v>
      </c>
      <c r="L1292" s="58"/>
      <c r="M1292" s="56"/>
    </row>
    <row r="1293" spans="1:13" ht="15">
      <c r="A1293" s="171"/>
      <c r="B1293" s="6" t="s">
        <v>1413</v>
      </c>
      <c r="C1293" s="194"/>
      <c r="D1293" s="6"/>
      <c r="E1293" s="35" t="s">
        <v>18</v>
      </c>
      <c r="F1293" s="35" t="s">
        <v>18</v>
      </c>
      <c r="G1293" s="143">
        <v>7</v>
      </c>
      <c r="H1293" s="143">
        <v>2</v>
      </c>
      <c r="I1293" s="143">
        <v>3</v>
      </c>
      <c r="J1293" s="35">
        <v>237</v>
      </c>
      <c r="K1293" s="131">
        <v>234</v>
      </c>
      <c r="L1293" s="58"/>
      <c r="M1293" s="56"/>
    </row>
    <row r="1294" spans="1:13" ht="15">
      <c r="A1294" s="171"/>
      <c r="B1294" s="6" t="s">
        <v>1414</v>
      </c>
      <c r="C1294" s="194"/>
      <c r="D1294" s="6"/>
      <c r="E1294" s="35" t="s">
        <v>26</v>
      </c>
      <c r="F1294" s="35" t="s">
        <v>21</v>
      </c>
      <c r="G1294" s="143">
        <v>40</v>
      </c>
      <c r="H1294" s="143">
        <v>45</v>
      </c>
      <c r="I1294" s="143">
        <v>41</v>
      </c>
      <c r="J1294" s="35">
        <v>237</v>
      </c>
      <c r="K1294" s="131">
        <v>234</v>
      </c>
      <c r="L1294" s="58"/>
      <c r="M1294" s="56"/>
    </row>
    <row r="1295" spans="1:13" ht="15">
      <c r="A1295" s="171"/>
      <c r="B1295" s="6" t="s">
        <v>1415</v>
      </c>
      <c r="C1295" s="194"/>
      <c r="D1295" s="6"/>
      <c r="E1295" s="35" t="s">
        <v>80</v>
      </c>
      <c r="F1295" s="35" t="s">
        <v>80</v>
      </c>
      <c r="G1295" s="143">
        <v>0</v>
      </c>
      <c r="H1295" s="143">
        <v>3</v>
      </c>
      <c r="I1295" s="143">
        <v>0</v>
      </c>
      <c r="J1295" s="35">
        <v>237</v>
      </c>
      <c r="K1295" s="131">
        <v>234</v>
      </c>
      <c r="L1295" s="58"/>
      <c r="M1295" s="56"/>
    </row>
    <row r="1296" spans="1:13" ht="15">
      <c r="A1296" s="171"/>
      <c r="B1296" s="6" t="s">
        <v>1416</v>
      </c>
      <c r="C1296" s="194"/>
      <c r="D1296" s="6"/>
      <c r="E1296" s="35" t="s">
        <v>22</v>
      </c>
      <c r="F1296" s="35" t="s">
        <v>22</v>
      </c>
      <c r="G1296" s="143">
        <v>13</v>
      </c>
      <c r="H1296" s="143">
        <v>14</v>
      </c>
      <c r="I1296" s="143">
        <v>11</v>
      </c>
      <c r="J1296" s="35">
        <v>237</v>
      </c>
      <c r="K1296" s="131">
        <v>234</v>
      </c>
      <c r="L1296" s="58"/>
      <c r="M1296" s="56"/>
    </row>
    <row r="1297" spans="1:13" ht="15">
      <c r="A1297" s="171"/>
      <c r="B1297" s="6" t="s">
        <v>1417</v>
      </c>
      <c r="C1297" s="194"/>
      <c r="D1297" s="6"/>
      <c r="E1297" s="35" t="s">
        <v>26</v>
      </c>
      <c r="F1297" s="35" t="s">
        <v>24</v>
      </c>
      <c r="G1297" s="143">
        <v>8</v>
      </c>
      <c r="H1297" s="143">
        <v>8</v>
      </c>
      <c r="I1297" s="143">
        <v>0</v>
      </c>
      <c r="J1297" s="35">
        <v>237</v>
      </c>
      <c r="K1297" s="131">
        <v>234</v>
      </c>
      <c r="L1297" s="58"/>
      <c r="M1297" s="56"/>
    </row>
    <row r="1298" spans="1:13" ht="18" customHeight="1">
      <c r="A1298" s="171"/>
      <c r="B1298" s="7" t="s">
        <v>1418</v>
      </c>
      <c r="C1298" s="194" t="s">
        <v>1419</v>
      </c>
      <c r="D1298" s="6">
        <v>400</v>
      </c>
      <c r="E1298" s="35" t="s">
        <v>24</v>
      </c>
      <c r="F1298" s="35" t="s">
        <v>22</v>
      </c>
      <c r="G1298" s="134">
        <v>0</v>
      </c>
      <c r="H1298" s="134">
        <v>4</v>
      </c>
      <c r="I1298" s="134">
        <v>2</v>
      </c>
      <c r="J1298" s="35">
        <v>234</v>
      </c>
      <c r="K1298" s="131">
        <v>230</v>
      </c>
      <c r="L1298" s="58">
        <f>100*(J1298*(G1298+H1298+I1298)+J1299*(G1299+H1299+I1299)+J1300*(G1300+H1300+I1300)+J1301*(I1301+H1301+G1301)+J1302*(G1302+H1302+I1302))/(D1298*1000)</f>
        <v>20.241</v>
      </c>
      <c r="M1298" s="56"/>
    </row>
    <row r="1299" spans="1:13" ht="15">
      <c r="A1299" s="171"/>
      <c r="B1299" s="20" t="s">
        <v>1420</v>
      </c>
      <c r="C1299" s="194"/>
      <c r="D1299" s="20"/>
      <c r="E1299" s="35" t="s">
        <v>21</v>
      </c>
      <c r="F1299" s="35" t="s">
        <v>18</v>
      </c>
      <c r="G1299" s="149">
        <v>40</v>
      </c>
      <c r="H1299" s="149">
        <v>54</v>
      </c>
      <c r="I1299" s="149">
        <v>7</v>
      </c>
      <c r="J1299" s="35">
        <v>234</v>
      </c>
      <c r="K1299" s="131">
        <v>230</v>
      </c>
      <c r="L1299" s="58"/>
      <c r="M1299" s="56"/>
    </row>
    <row r="1300" spans="1:13" ht="15">
      <c r="A1300" s="171"/>
      <c r="B1300" s="20" t="s">
        <v>1421</v>
      </c>
      <c r="C1300" s="194"/>
      <c r="D1300" s="20"/>
      <c r="E1300" s="35" t="s">
        <v>26</v>
      </c>
      <c r="F1300" s="35" t="s">
        <v>24</v>
      </c>
      <c r="G1300" s="149">
        <v>4</v>
      </c>
      <c r="H1300" s="149">
        <v>7</v>
      </c>
      <c r="I1300" s="149">
        <v>2</v>
      </c>
      <c r="J1300" s="35">
        <v>234</v>
      </c>
      <c r="K1300" s="131">
        <v>230</v>
      </c>
      <c r="L1300" s="58"/>
      <c r="M1300" s="56"/>
    </row>
    <row r="1301" spans="1:13" ht="15">
      <c r="A1301" s="171"/>
      <c r="B1301" s="20" t="s">
        <v>1422</v>
      </c>
      <c r="C1301" s="194"/>
      <c r="D1301" s="20"/>
      <c r="E1301" s="35" t="s">
        <v>24</v>
      </c>
      <c r="F1301" s="35" t="s">
        <v>22</v>
      </c>
      <c r="G1301" s="149">
        <v>16</v>
      </c>
      <c r="H1301" s="149">
        <v>36</v>
      </c>
      <c r="I1301" s="149">
        <v>80</v>
      </c>
      <c r="J1301" s="35">
        <v>234</v>
      </c>
      <c r="K1301" s="131">
        <v>230</v>
      </c>
      <c r="L1301" s="58"/>
      <c r="M1301" s="56"/>
    </row>
    <row r="1302" spans="1:13" ht="15">
      <c r="A1302" s="171"/>
      <c r="B1302" s="20" t="s">
        <v>1423</v>
      </c>
      <c r="C1302" s="194"/>
      <c r="D1302" s="20"/>
      <c r="E1302" s="35" t="s">
        <v>26</v>
      </c>
      <c r="F1302" s="35" t="s">
        <v>24</v>
      </c>
      <c r="G1302" s="149">
        <v>35</v>
      </c>
      <c r="H1302" s="149">
        <v>32</v>
      </c>
      <c r="I1302" s="149">
        <v>27</v>
      </c>
      <c r="J1302" s="35">
        <v>234</v>
      </c>
      <c r="K1302" s="131">
        <v>230</v>
      </c>
      <c r="L1302" s="58"/>
      <c r="M1302" s="56"/>
    </row>
    <row r="1303" spans="1:13" ht="26.25" customHeight="1">
      <c r="A1303" s="171"/>
      <c r="B1303" s="6" t="s">
        <v>1424</v>
      </c>
      <c r="C1303" s="194" t="s">
        <v>1425</v>
      </c>
      <c r="D1303" s="6">
        <v>250</v>
      </c>
      <c r="E1303" s="35" t="s">
        <v>24</v>
      </c>
      <c r="F1303" s="35" t="s">
        <v>24</v>
      </c>
      <c r="G1303" s="149">
        <v>3</v>
      </c>
      <c r="H1303" s="149">
        <v>3</v>
      </c>
      <c r="I1303" s="149">
        <v>7</v>
      </c>
      <c r="J1303" s="35">
        <v>240</v>
      </c>
      <c r="K1303" s="131">
        <v>238</v>
      </c>
      <c r="L1303" s="58">
        <f>100*(J1303*(G1303+H1303+I1303)+J1304*(G1304+H1304+I1304)+J1305*(G1305+H1305+I1305)+J1306*(I1306+H1306+G1306))/(D1303*1000)</f>
        <v>13.536</v>
      </c>
      <c r="M1303" s="56"/>
    </row>
    <row r="1304" spans="1:13" ht="15">
      <c r="A1304" s="171"/>
      <c r="B1304" s="20" t="s">
        <v>248</v>
      </c>
      <c r="C1304" s="194"/>
      <c r="D1304" s="20"/>
      <c r="E1304" s="35" t="s">
        <v>22</v>
      </c>
      <c r="F1304" s="35" t="s">
        <v>19</v>
      </c>
      <c r="G1304" s="149">
        <v>31</v>
      </c>
      <c r="H1304" s="149">
        <v>6</v>
      </c>
      <c r="I1304" s="149">
        <v>13</v>
      </c>
      <c r="J1304" s="35">
        <v>240</v>
      </c>
      <c r="K1304" s="131">
        <v>238</v>
      </c>
      <c r="L1304" s="58"/>
      <c r="M1304" s="56"/>
    </row>
    <row r="1305" spans="1:13" ht="15">
      <c r="A1305" s="171"/>
      <c r="B1305" s="20" t="s">
        <v>1426</v>
      </c>
      <c r="C1305" s="194"/>
      <c r="D1305" s="20"/>
      <c r="E1305" s="35" t="s">
        <v>24</v>
      </c>
      <c r="F1305" s="35" t="s">
        <v>22</v>
      </c>
      <c r="G1305" s="134">
        <v>23</v>
      </c>
      <c r="H1305" s="134">
        <v>21</v>
      </c>
      <c r="I1305" s="134">
        <v>28</v>
      </c>
      <c r="J1305" s="35">
        <v>240</v>
      </c>
      <c r="K1305" s="131">
        <v>238</v>
      </c>
      <c r="L1305" s="58"/>
      <c r="M1305" s="56"/>
    </row>
    <row r="1306" spans="1:13" ht="15">
      <c r="A1306" s="171"/>
      <c r="B1306" s="6" t="s">
        <v>1427</v>
      </c>
      <c r="C1306" s="194"/>
      <c r="D1306" s="6"/>
      <c r="E1306" s="35" t="s">
        <v>24</v>
      </c>
      <c r="F1306" s="35" t="s">
        <v>22</v>
      </c>
      <c r="G1306" s="143">
        <v>1</v>
      </c>
      <c r="H1306" s="143">
        <v>3</v>
      </c>
      <c r="I1306" s="143">
        <v>2</v>
      </c>
      <c r="J1306" s="35">
        <v>240</v>
      </c>
      <c r="K1306" s="131">
        <v>238</v>
      </c>
      <c r="L1306" s="58"/>
      <c r="M1306" s="56"/>
    </row>
    <row r="1307" spans="1:13" ht="15.75" customHeight="1">
      <c r="A1307" s="171"/>
      <c r="B1307" s="6" t="s">
        <v>1428</v>
      </c>
      <c r="C1307" s="194" t="s">
        <v>1429</v>
      </c>
      <c r="D1307" s="6">
        <v>630</v>
      </c>
      <c r="E1307" s="153" t="s">
        <v>24</v>
      </c>
      <c r="F1307" s="154" t="s">
        <v>19</v>
      </c>
      <c r="G1307" s="134">
        <v>21</v>
      </c>
      <c r="H1307" s="134">
        <v>20</v>
      </c>
      <c r="I1307" s="134">
        <v>16</v>
      </c>
      <c r="J1307" s="35">
        <v>229</v>
      </c>
      <c r="K1307" s="131">
        <v>223</v>
      </c>
      <c r="L1307" s="58">
        <f>100*(J1307*(G1307+H1307+I1307)+J1308*(G1308+H1308+I1308)+J1309*(G1309+H1309+I1309)+J1310*(I1310+H1310+G1310)+J1311*(G1311+H1311+I1311)+J1312*(G1312+H1312+I1312)+J1313*(G1313+H1313+I1313)+J1314*(I1314+H1314+G1314)+J1315*(G1315+H1315+I1315)+J1316*(I1316+H1316+G1316))/(D1307*1000)</f>
        <v>33.1868253968254</v>
      </c>
      <c r="M1307" s="56"/>
    </row>
    <row r="1308" spans="1:13" ht="15">
      <c r="A1308" s="171"/>
      <c r="B1308" s="6" t="s">
        <v>1430</v>
      </c>
      <c r="C1308" s="194"/>
      <c r="D1308" s="6"/>
      <c r="E1308" s="153" t="s">
        <v>19</v>
      </c>
      <c r="F1308" s="154" t="s">
        <v>19</v>
      </c>
      <c r="G1308" s="134">
        <v>7</v>
      </c>
      <c r="H1308" s="134">
        <v>2</v>
      </c>
      <c r="I1308" s="134">
        <v>0</v>
      </c>
      <c r="J1308" s="35">
        <v>229</v>
      </c>
      <c r="K1308" s="131">
        <v>223</v>
      </c>
      <c r="L1308" s="58"/>
      <c r="M1308" s="56"/>
    </row>
    <row r="1309" spans="1:13" ht="15">
      <c r="A1309" s="171"/>
      <c r="B1309" s="6" t="s">
        <v>1431</v>
      </c>
      <c r="C1309" s="194"/>
      <c r="D1309" s="6"/>
      <c r="E1309" s="153" t="s">
        <v>47</v>
      </c>
      <c r="F1309" s="154" t="s">
        <v>24</v>
      </c>
      <c r="G1309" s="134">
        <v>178</v>
      </c>
      <c r="H1309" s="134">
        <v>156</v>
      </c>
      <c r="I1309" s="134">
        <v>151</v>
      </c>
      <c r="J1309" s="35">
        <v>229</v>
      </c>
      <c r="K1309" s="131">
        <v>223</v>
      </c>
      <c r="L1309" s="58"/>
      <c r="M1309" s="56"/>
    </row>
    <row r="1310" spans="1:13" ht="15">
      <c r="A1310" s="171"/>
      <c r="B1310" s="6" t="s">
        <v>1432</v>
      </c>
      <c r="C1310" s="194"/>
      <c r="D1310" s="6"/>
      <c r="E1310" s="153" t="s">
        <v>21</v>
      </c>
      <c r="F1310" s="153" t="s">
        <v>21</v>
      </c>
      <c r="G1310" s="134">
        <v>23</v>
      </c>
      <c r="H1310" s="134">
        <v>18</v>
      </c>
      <c r="I1310" s="134">
        <v>30</v>
      </c>
      <c r="J1310" s="35">
        <v>229</v>
      </c>
      <c r="K1310" s="131">
        <v>223</v>
      </c>
      <c r="L1310" s="58"/>
      <c r="M1310" s="56"/>
    </row>
    <row r="1311" spans="1:13" ht="15">
      <c r="A1311" s="171"/>
      <c r="B1311" s="6" t="s">
        <v>1433</v>
      </c>
      <c r="C1311" s="194"/>
      <c r="D1311" s="6"/>
      <c r="E1311" s="153" t="s">
        <v>47</v>
      </c>
      <c r="F1311" s="154" t="s">
        <v>47</v>
      </c>
      <c r="G1311" s="134">
        <v>0</v>
      </c>
      <c r="H1311" s="134">
        <v>0</v>
      </c>
      <c r="I1311" s="134">
        <v>1</v>
      </c>
      <c r="J1311" s="35">
        <v>229</v>
      </c>
      <c r="K1311" s="131">
        <v>223</v>
      </c>
      <c r="L1311" s="58"/>
      <c r="M1311" s="56"/>
    </row>
    <row r="1312" spans="1:13" ht="15">
      <c r="A1312" s="171"/>
      <c r="B1312" s="6" t="s">
        <v>303</v>
      </c>
      <c r="C1312" s="194"/>
      <c r="D1312" s="6"/>
      <c r="E1312" s="153" t="s">
        <v>26</v>
      </c>
      <c r="F1312" s="154" t="s">
        <v>24</v>
      </c>
      <c r="G1312" s="134">
        <v>43</v>
      </c>
      <c r="H1312" s="134">
        <v>45</v>
      </c>
      <c r="I1312" s="134">
        <v>51</v>
      </c>
      <c r="J1312" s="35">
        <v>229</v>
      </c>
      <c r="K1312" s="131">
        <v>223</v>
      </c>
      <c r="L1312" s="58"/>
      <c r="M1312" s="56"/>
    </row>
    <row r="1313" spans="1:13" ht="15">
      <c r="A1313" s="171"/>
      <c r="B1313" s="6" t="s">
        <v>1434</v>
      </c>
      <c r="C1313" s="194"/>
      <c r="D1313" s="6"/>
      <c r="E1313" s="153" t="s">
        <v>26</v>
      </c>
      <c r="F1313" s="154" t="s">
        <v>24</v>
      </c>
      <c r="G1313" s="134">
        <v>25</v>
      </c>
      <c r="H1313" s="134">
        <v>38</v>
      </c>
      <c r="I1313" s="134">
        <v>56</v>
      </c>
      <c r="J1313" s="35">
        <v>229</v>
      </c>
      <c r="K1313" s="131">
        <v>223</v>
      </c>
      <c r="L1313" s="58"/>
      <c r="M1313" s="56"/>
    </row>
    <row r="1314" spans="1:13" ht="15">
      <c r="A1314" s="171"/>
      <c r="B1314" s="6" t="s">
        <v>1435</v>
      </c>
      <c r="C1314" s="194"/>
      <c r="D1314" s="6"/>
      <c r="E1314" s="153" t="s">
        <v>24</v>
      </c>
      <c r="F1314" s="154" t="s">
        <v>19</v>
      </c>
      <c r="G1314" s="134">
        <v>0</v>
      </c>
      <c r="H1314" s="134">
        <v>1</v>
      </c>
      <c r="I1314" s="134">
        <v>2</v>
      </c>
      <c r="J1314" s="35">
        <v>229</v>
      </c>
      <c r="K1314" s="131">
        <v>223</v>
      </c>
      <c r="L1314" s="58"/>
      <c r="M1314" s="56"/>
    </row>
    <row r="1315" spans="1:13" ht="15">
      <c r="A1315" s="171"/>
      <c r="B1315" s="6" t="s">
        <v>1436</v>
      </c>
      <c r="C1315" s="194"/>
      <c r="D1315" s="6"/>
      <c r="E1315" s="154" t="s">
        <v>18</v>
      </c>
      <c r="F1315" s="154" t="s">
        <v>19</v>
      </c>
      <c r="G1315" s="134">
        <v>10</v>
      </c>
      <c r="H1315" s="134">
        <v>3</v>
      </c>
      <c r="I1315" s="134">
        <v>12</v>
      </c>
      <c r="J1315" s="35">
        <v>229</v>
      </c>
      <c r="K1315" s="131">
        <v>223</v>
      </c>
      <c r="L1315" s="58"/>
      <c r="M1315" s="56"/>
    </row>
    <row r="1316" spans="1:13" ht="15">
      <c r="A1316" s="171"/>
      <c r="B1316" s="6" t="s">
        <v>1437</v>
      </c>
      <c r="C1316" s="194"/>
      <c r="D1316" s="6"/>
      <c r="E1316" s="153" t="s">
        <v>18</v>
      </c>
      <c r="F1316" s="154" t="s">
        <v>18</v>
      </c>
      <c r="G1316" s="134">
        <v>0</v>
      </c>
      <c r="H1316" s="134">
        <v>1</v>
      </c>
      <c r="I1316" s="134">
        <v>3</v>
      </c>
      <c r="J1316" s="35">
        <v>229</v>
      </c>
      <c r="K1316" s="131">
        <v>223</v>
      </c>
      <c r="L1316" s="58"/>
      <c r="M1316" s="56"/>
    </row>
    <row r="1317" spans="1:13" ht="15">
      <c r="A1317" s="171"/>
      <c r="B1317" s="7" t="s">
        <v>1438</v>
      </c>
      <c r="C1317" s="194"/>
      <c r="D1317" s="6">
        <v>630</v>
      </c>
      <c r="E1317" s="135" t="s">
        <v>24</v>
      </c>
      <c r="F1317" s="135" t="s">
        <v>19</v>
      </c>
      <c r="G1317" s="134">
        <v>1</v>
      </c>
      <c r="H1317" s="134">
        <v>2</v>
      </c>
      <c r="I1317" s="134">
        <v>1</v>
      </c>
      <c r="J1317" s="35">
        <v>231</v>
      </c>
      <c r="K1317" s="131">
        <v>230</v>
      </c>
      <c r="L1317" s="58">
        <f>100*(J1317*(G1317+H1317+I1317)+J1318*(G1318+H1318+I1318)+J1319*(G1319+H1319+I1319)+J1320*(I1320+H1320+G1320)+J1321*(G1321+H1321+I1321))/(D1317*1000)</f>
        <v>15.84</v>
      </c>
      <c r="M1317" s="56"/>
    </row>
    <row r="1318" spans="1:13" ht="15">
      <c r="A1318" s="171"/>
      <c r="B1318" s="6" t="s">
        <v>1439</v>
      </c>
      <c r="C1318" s="194"/>
      <c r="D1318" s="6"/>
      <c r="E1318" s="135" t="s">
        <v>22</v>
      </c>
      <c r="F1318" s="135" t="s">
        <v>22</v>
      </c>
      <c r="G1318" s="134">
        <v>39</v>
      </c>
      <c r="H1318" s="134">
        <v>50</v>
      </c>
      <c r="I1318" s="134">
        <v>2</v>
      </c>
      <c r="J1318" s="35">
        <v>231</v>
      </c>
      <c r="K1318" s="131">
        <v>230</v>
      </c>
      <c r="L1318" s="58"/>
      <c r="M1318" s="56"/>
    </row>
    <row r="1319" spans="1:13" ht="15">
      <c r="A1319" s="171"/>
      <c r="B1319" s="6" t="s">
        <v>1440</v>
      </c>
      <c r="C1319" s="194"/>
      <c r="D1319" s="6"/>
      <c r="E1319" s="135" t="s">
        <v>47</v>
      </c>
      <c r="F1319" s="135" t="s">
        <v>24</v>
      </c>
      <c r="G1319" s="134">
        <v>5</v>
      </c>
      <c r="H1319" s="134">
        <v>23</v>
      </c>
      <c r="I1319" s="134">
        <v>4</v>
      </c>
      <c r="J1319" s="35">
        <v>231</v>
      </c>
      <c r="K1319" s="131">
        <v>230</v>
      </c>
      <c r="L1319" s="58"/>
      <c r="M1319" s="56"/>
    </row>
    <row r="1320" spans="1:13" ht="15">
      <c r="A1320" s="171"/>
      <c r="B1320" s="6" t="s">
        <v>1441</v>
      </c>
      <c r="C1320" s="9"/>
      <c r="D1320" s="6"/>
      <c r="E1320" s="153" t="s">
        <v>24</v>
      </c>
      <c r="F1320" s="154" t="s">
        <v>24</v>
      </c>
      <c r="G1320" s="134">
        <v>73</v>
      </c>
      <c r="H1320" s="134">
        <v>77</v>
      </c>
      <c r="I1320" s="134">
        <v>34</v>
      </c>
      <c r="J1320" s="35">
        <v>231</v>
      </c>
      <c r="K1320" s="131">
        <v>230</v>
      </c>
      <c r="L1320" s="58"/>
      <c r="M1320" s="56"/>
    </row>
    <row r="1321" spans="1:13" ht="15">
      <c r="A1321" s="171"/>
      <c r="B1321" s="6" t="s">
        <v>1442</v>
      </c>
      <c r="C1321" s="9"/>
      <c r="D1321" s="6"/>
      <c r="E1321" s="153" t="s">
        <v>47</v>
      </c>
      <c r="F1321" s="154" t="s">
        <v>47</v>
      </c>
      <c r="G1321" s="134">
        <v>31</v>
      </c>
      <c r="H1321" s="134">
        <v>57</v>
      </c>
      <c r="I1321" s="134">
        <v>33</v>
      </c>
      <c r="J1321" s="35">
        <v>231</v>
      </c>
      <c r="K1321" s="131">
        <v>230</v>
      </c>
      <c r="L1321" s="58"/>
      <c r="M1321" s="56"/>
    </row>
    <row r="1322" spans="1:13" ht="25.5">
      <c r="A1322" s="163"/>
      <c r="B1322" s="6" t="s">
        <v>1443</v>
      </c>
      <c r="C1322" s="16" t="s">
        <v>1444</v>
      </c>
      <c r="D1322" s="6">
        <v>400</v>
      </c>
      <c r="E1322" s="35" t="s">
        <v>24</v>
      </c>
      <c r="F1322" s="35" t="s">
        <v>22</v>
      </c>
      <c r="G1322" s="143">
        <v>29</v>
      </c>
      <c r="H1322" s="143">
        <v>2</v>
      </c>
      <c r="I1322" s="143">
        <v>0</v>
      </c>
      <c r="J1322" s="35">
        <v>232</v>
      </c>
      <c r="K1322" s="131">
        <v>227</v>
      </c>
      <c r="L1322" s="58">
        <f>100*(J1322*(G1322+H1322+I1322)+J1323*(G1323+H1323+I1323))/(D1322*1000)</f>
        <v>6.38</v>
      </c>
      <c r="M1322" s="56"/>
    </row>
    <row r="1323" spans="1:13" ht="15">
      <c r="A1323" s="163"/>
      <c r="B1323" s="7" t="s">
        <v>1445</v>
      </c>
      <c r="C1323" s="9"/>
      <c r="D1323" s="6"/>
      <c r="E1323" s="35" t="s">
        <v>21</v>
      </c>
      <c r="F1323" s="35" t="s">
        <v>18</v>
      </c>
      <c r="G1323" s="143">
        <v>36</v>
      </c>
      <c r="H1323" s="143">
        <v>13</v>
      </c>
      <c r="I1323" s="143">
        <v>30</v>
      </c>
      <c r="J1323" s="35">
        <v>232</v>
      </c>
      <c r="K1323" s="131">
        <v>227</v>
      </c>
      <c r="L1323" s="58"/>
      <c r="M1323" s="56"/>
    </row>
    <row r="1324" spans="1:13" ht="15">
      <c r="A1324" s="163"/>
      <c r="B1324" s="6" t="s">
        <v>1446</v>
      </c>
      <c r="C1324" s="9"/>
      <c r="D1324" s="6">
        <v>250</v>
      </c>
      <c r="E1324" s="35" t="s">
        <v>26</v>
      </c>
      <c r="F1324" s="35" t="s">
        <v>24</v>
      </c>
      <c r="G1324" s="143">
        <v>15</v>
      </c>
      <c r="H1324" s="143">
        <v>0</v>
      </c>
      <c r="I1324" s="143">
        <v>4</v>
      </c>
      <c r="J1324" s="35">
        <v>230</v>
      </c>
      <c r="K1324" s="131">
        <v>230</v>
      </c>
      <c r="L1324" s="58">
        <f>100*(J1324*(G1324+H1324+I1324)+J1325*(G1325+H1325+I1325)+J1326*(G1326+H1326+I1326))/(D1324*1000)</f>
        <v>10.672</v>
      </c>
      <c r="M1324" s="56"/>
    </row>
    <row r="1325" spans="1:13" ht="15">
      <c r="A1325" s="163"/>
      <c r="B1325" s="7" t="s">
        <v>1447</v>
      </c>
      <c r="C1325" s="9"/>
      <c r="D1325" s="6"/>
      <c r="E1325" s="35" t="s">
        <v>47</v>
      </c>
      <c r="F1325" s="35" t="s">
        <v>47</v>
      </c>
      <c r="G1325" s="143">
        <v>25</v>
      </c>
      <c r="H1325" s="143">
        <v>22</v>
      </c>
      <c r="I1325" s="143">
        <v>17</v>
      </c>
      <c r="J1325" s="35">
        <v>230</v>
      </c>
      <c r="K1325" s="131">
        <v>230</v>
      </c>
      <c r="L1325" s="58"/>
      <c r="M1325" s="56"/>
    </row>
    <row r="1326" spans="1:13" ht="15">
      <c r="A1326" s="163"/>
      <c r="B1326" s="7" t="s">
        <v>1448</v>
      </c>
      <c r="C1326" s="9"/>
      <c r="D1326" s="6"/>
      <c r="E1326" s="35" t="s">
        <v>26</v>
      </c>
      <c r="F1326" s="35" t="s">
        <v>24</v>
      </c>
      <c r="G1326" s="143">
        <v>15</v>
      </c>
      <c r="H1326" s="143">
        <v>13</v>
      </c>
      <c r="I1326" s="143">
        <v>5</v>
      </c>
      <c r="J1326" s="35">
        <v>230</v>
      </c>
      <c r="K1326" s="131">
        <v>230</v>
      </c>
      <c r="L1326" s="58"/>
      <c r="M1326" s="56"/>
    </row>
    <row r="1327" spans="1:13" s="77" customFormat="1" ht="31.5" customHeight="1">
      <c r="A1327" s="163" t="s">
        <v>375</v>
      </c>
      <c r="B1327" s="16" t="s">
        <v>1449</v>
      </c>
      <c r="C1327" s="16" t="s">
        <v>1450</v>
      </c>
      <c r="D1327" s="17">
        <v>250</v>
      </c>
      <c r="E1327" s="35" t="s">
        <v>79</v>
      </c>
      <c r="F1327" s="35" t="s">
        <v>79</v>
      </c>
      <c r="G1327" s="132">
        <v>4</v>
      </c>
      <c r="H1327" s="132">
        <v>14</v>
      </c>
      <c r="I1327" s="132">
        <v>3</v>
      </c>
      <c r="J1327" s="35">
        <v>233</v>
      </c>
      <c r="K1327" s="131">
        <v>232</v>
      </c>
      <c r="L1327" s="76">
        <f>100*(J1327*(G1327+H1327+I1327)+J1328*(G1328+H1328+I1328)+J1329*(G1329+H1329+I1329)+J1330*(I1330+H1330+G1330)+J1331*(G1331+H1331+I1331)+J1332*(G1332+H1332+I1332))/(D1327*1000)</f>
        <v>33.4588</v>
      </c>
      <c r="M1327" s="133"/>
    </row>
    <row r="1328" spans="1:13" ht="15">
      <c r="A1328" s="163"/>
      <c r="B1328" s="6" t="s">
        <v>1451</v>
      </c>
      <c r="C1328" s="9"/>
      <c r="D1328" s="6"/>
      <c r="E1328" s="35" t="s">
        <v>26</v>
      </c>
      <c r="F1328" s="35" t="s">
        <v>1452</v>
      </c>
      <c r="G1328" s="125">
        <v>13</v>
      </c>
      <c r="H1328" s="125">
        <v>6</v>
      </c>
      <c r="I1328" s="125">
        <v>14</v>
      </c>
      <c r="J1328" s="35">
        <v>233</v>
      </c>
      <c r="K1328" s="131">
        <v>232</v>
      </c>
      <c r="L1328" s="58"/>
      <c r="M1328" s="56"/>
    </row>
    <row r="1329" spans="1:13" ht="15">
      <c r="A1329" s="163"/>
      <c r="B1329" s="6" t="s">
        <v>1453</v>
      </c>
      <c r="C1329" s="9"/>
      <c r="D1329" s="6"/>
      <c r="E1329" s="35" t="s">
        <v>79</v>
      </c>
      <c r="F1329" s="35" t="s">
        <v>79</v>
      </c>
      <c r="G1329" s="125">
        <v>0</v>
      </c>
      <c r="H1329" s="125">
        <v>7</v>
      </c>
      <c r="I1329" s="125">
        <v>3</v>
      </c>
      <c r="J1329" s="35">
        <v>233</v>
      </c>
      <c r="K1329" s="131">
        <v>232</v>
      </c>
      <c r="L1329" s="58"/>
      <c r="M1329" s="56"/>
    </row>
    <row r="1330" spans="1:13" ht="15">
      <c r="A1330" s="163"/>
      <c r="B1330" s="6" t="s">
        <v>1454</v>
      </c>
      <c r="C1330" s="9"/>
      <c r="D1330" s="6"/>
      <c r="E1330" s="35" t="s">
        <v>26</v>
      </c>
      <c r="F1330" s="35" t="s">
        <v>22</v>
      </c>
      <c r="G1330" s="125">
        <v>80</v>
      </c>
      <c r="H1330" s="125">
        <v>32</v>
      </c>
      <c r="I1330" s="125">
        <v>43</v>
      </c>
      <c r="J1330" s="35">
        <v>233</v>
      </c>
      <c r="K1330" s="131">
        <v>232</v>
      </c>
      <c r="L1330" s="58"/>
      <c r="M1330" s="56"/>
    </row>
    <row r="1331" spans="1:13" ht="15">
      <c r="A1331" s="163"/>
      <c r="B1331" s="6" t="s">
        <v>1455</v>
      </c>
      <c r="C1331" s="9"/>
      <c r="D1331" s="6"/>
      <c r="E1331" s="35" t="s">
        <v>24</v>
      </c>
      <c r="F1331" s="35" t="s">
        <v>24</v>
      </c>
      <c r="G1331" s="125">
        <v>5</v>
      </c>
      <c r="H1331" s="125">
        <v>2</v>
      </c>
      <c r="I1331" s="125">
        <v>4</v>
      </c>
      <c r="J1331" s="35">
        <v>233</v>
      </c>
      <c r="K1331" s="131">
        <v>232</v>
      </c>
      <c r="L1331" s="58"/>
      <c r="M1331" s="56"/>
    </row>
    <row r="1332" spans="1:13" ht="15">
      <c r="A1332" s="163"/>
      <c r="B1332" s="6" t="s">
        <v>1456</v>
      </c>
      <c r="C1332" s="9"/>
      <c r="D1332" s="6"/>
      <c r="E1332" s="35" t="s">
        <v>21</v>
      </c>
      <c r="F1332" s="35" t="s">
        <v>21</v>
      </c>
      <c r="G1332" s="125">
        <v>30</v>
      </c>
      <c r="H1332" s="125">
        <v>61</v>
      </c>
      <c r="I1332" s="125">
        <v>38</v>
      </c>
      <c r="J1332" s="35">
        <v>233</v>
      </c>
      <c r="K1332" s="131">
        <v>232</v>
      </c>
      <c r="L1332" s="58"/>
      <c r="M1332" s="56"/>
    </row>
    <row r="1333" spans="1:13" ht="15">
      <c r="A1333" s="163"/>
      <c r="B1333" s="6" t="s">
        <v>1457</v>
      </c>
      <c r="C1333" s="9"/>
      <c r="D1333" s="6">
        <v>250</v>
      </c>
      <c r="E1333" s="35" t="s">
        <v>22</v>
      </c>
      <c r="F1333" s="35" t="s">
        <v>22</v>
      </c>
      <c r="G1333" s="125">
        <v>9</v>
      </c>
      <c r="H1333" s="125">
        <v>4</v>
      </c>
      <c r="I1333" s="125">
        <v>8</v>
      </c>
      <c r="J1333" s="35">
        <v>233</v>
      </c>
      <c r="K1333" s="131">
        <v>232</v>
      </c>
      <c r="L1333" s="58">
        <f>100*(J1333*(G1333+H1333+I1333)+J1334*(G1334+H1334+I1334)+J1335*(G1335+H1335+I1335))/(D1333*1000)</f>
        <v>4.7532</v>
      </c>
      <c r="M1333" s="56"/>
    </row>
    <row r="1334" spans="1:13" ht="15">
      <c r="A1334" s="163"/>
      <c r="B1334" s="6" t="s">
        <v>374</v>
      </c>
      <c r="C1334" s="9"/>
      <c r="D1334" s="6"/>
      <c r="E1334" s="35" t="s">
        <v>47</v>
      </c>
      <c r="F1334" s="35" t="s">
        <v>22</v>
      </c>
      <c r="G1334" s="125">
        <v>0</v>
      </c>
      <c r="H1334" s="125">
        <v>2</v>
      </c>
      <c r="I1334" s="125">
        <v>11</v>
      </c>
      <c r="J1334" s="35">
        <v>233</v>
      </c>
      <c r="K1334" s="131">
        <v>232</v>
      </c>
      <c r="L1334" s="58"/>
      <c r="M1334" s="56"/>
    </row>
    <row r="1335" spans="1:13" ht="15">
      <c r="A1335" s="163"/>
      <c r="B1335" s="6" t="s">
        <v>1458</v>
      </c>
      <c r="C1335" s="9"/>
      <c r="D1335" s="6"/>
      <c r="E1335" s="35" t="s">
        <v>26</v>
      </c>
      <c r="F1335" s="35" t="s">
        <v>22</v>
      </c>
      <c r="G1335" s="125">
        <v>4</v>
      </c>
      <c r="H1335" s="125">
        <v>11</v>
      </c>
      <c r="I1335" s="125">
        <v>2</v>
      </c>
      <c r="J1335" s="35">
        <v>233</v>
      </c>
      <c r="K1335" s="131">
        <v>232</v>
      </c>
      <c r="L1335" s="58"/>
      <c r="M1335" s="56"/>
    </row>
    <row r="1336" spans="1:13" ht="33" customHeight="1">
      <c r="A1336" s="163" t="s">
        <v>281</v>
      </c>
      <c r="B1336" s="9" t="s">
        <v>1459</v>
      </c>
      <c r="C1336" s="194" t="s">
        <v>1460</v>
      </c>
      <c r="D1336" s="6">
        <v>630</v>
      </c>
      <c r="E1336" s="35" t="s">
        <v>327</v>
      </c>
      <c r="F1336" s="35" t="s">
        <v>327</v>
      </c>
      <c r="G1336" s="125">
        <v>6</v>
      </c>
      <c r="H1336" s="125">
        <v>4</v>
      </c>
      <c r="I1336" s="125">
        <v>1</v>
      </c>
      <c r="J1336" s="35">
        <v>240</v>
      </c>
      <c r="K1336" s="131">
        <v>236</v>
      </c>
      <c r="L1336" s="58">
        <f>100*(J1336*(G1336+H1336+I1336)+J1337*(G1337+H1337+I1337)+J1338*(G1338+H1338+I1338)+J1339*(I1339+H1339+G1339)+J1340*(G1340+H1340+I1340))/(D1336*1000)</f>
        <v>7.542857142857143</v>
      </c>
      <c r="M1336" s="56"/>
    </row>
    <row r="1337" spans="1:13" ht="15.75" customHeight="1">
      <c r="A1337" s="163"/>
      <c r="B1337" s="6" t="s">
        <v>1461</v>
      </c>
      <c r="C1337" s="194"/>
      <c r="D1337" s="6"/>
      <c r="E1337" s="35" t="s">
        <v>30</v>
      </c>
      <c r="F1337" s="35" t="s">
        <v>47</v>
      </c>
      <c r="G1337" s="125">
        <v>52</v>
      </c>
      <c r="H1337" s="125">
        <v>39</v>
      </c>
      <c r="I1337" s="125">
        <v>61</v>
      </c>
      <c r="J1337" s="35">
        <v>240</v>
      </c>
      <c r="K1337" s="131">
        <v>236</v>
      </c>
      <c r="L1337" s="58"/>
      <c r="M1337" s="56"/>
    </row>
    <row r="1338" spans="1:13" ht="15">
      <c r="A1338" s="163"/>
      <c r="B1338" s="6" t="s">
        <v>1462</v>
      </c>
      <c r="C1338" s="194"/>
      <c r="D1338" s="6"/>
      <c r="E1338" s="35" t="s">
        <v>18</v>
      </c>
      <c r="F1338" s="35" t="s">
        <v>19</v>
      </c>
      <c r="G1338" s="125">
        <v>2</v>
      </c>
      <c r="H1338" s="125">
        <v>1</v>
      </c>
      <c r="I1338" s="125">
        <v>3</v>
      </c>
      <c r="J1338" s="35">
        <v>240</v>
      </c>
      <c r="K1338" s="131">
        <v>236</v>
      </c>
      <c r="L1338" s="58"/>
      <c r="M1338" s="56"/>
    </row>
    <row r="1339" spans="1:13" ht="15">
      <c r="A1339" s="163"/>
      <c r="B1339" s="6" t="s">
        <v>1463</v>
      </c>
      <c r="C1339" s="194"/>
      <c r="D1339" s="6"/>
      <c r="E1339" s="35" t="s">
        <v>26</v>
      </c>
      <c r="F1339" s="35" t="s">
        <v>24</v>
      </c>
      <c r="G1339" s="125">
        <v>2</v>
      </c>
      <c r="H1339" s="125">
        <v>2</v>
      </c>
      <c r="I1339" s="125">
        <v>12</v>
      </c>
      <c r="J1339" s="35">
        <v>240</v>
      </c>
      <c r="K1339" s="131">
        <v>236</v>
      </c>
      <c r="L1339" s="58"/>
      <c r="M1339" s="56"/>
    </row>
    <row r="1340" spans="1:13" ht="15">
      <c r="A1340" s="163"/>
      <c r="B1340" s="6" t="s">
        <v>1464</v>
      </c>
      <c r="C1340" s="194"/>
      <c r="D1340" s="6"/>
      <c r="E1340" s="35" t="s">
        <v>21</v>
      </c>
      <c r="F1340" s="35" t="s">
        <v>18</v>
      </c>
      <c r="G1340" s="125">
        <v>3</v>
      </c>
      <c r="H1340" s="125">
        <v>2</v>
      </c>
      <c r="I1340" s="125">
        <v>8</v>
      </c>
      <c r="J1340" s="35">
        <v>240</v>
      </c>
      <c r="K1340" s="131">
        <v>236</v>
      </c>
      <c r="L1340" s="58"/>
      <c r="M1340" s="56"/>
    </row>
    <row r="1341" spans="1:13" ht="15">
      <c r="A1341" s="163"/>
      <c r="B1341" s="6" t="s">
        <v>1465</v>
      </c>
      <c r="C1341" s="9"/>
      <c r="D1341" s="6">
        <v>630</v>
      </c>
      <c r="E1341" s="35" t="s">
        <v>22</v>
      </c>
      <c r="F1341" s="35" t="s">
        <v>22</v>
      </c>
      <c r="G1341" s="125">
        <v>1</v>
      </c>
      <c r="H1341" s="125">
        <v>1</v>
      </c>
      <c r="I1341" s="125">
        <v>1</v>
      </c>
      <c r="J1341" s="35">
        <v>235</v>
      </c>
      <c r="K1341" s="131">
        <v>231</v>
      </c>
      <c r="L1341" s="58">
        <f>100*(J1341*(G1341+H1341+I1341)+J1342*(G1342+H1342+I1342)+J1343*(G1343+H1343+I1343)+J1344*(I1344+H1344+G1344)+J1345*(G1345+H1345+I1345)+J1346*(G1346+H1346+I1346))/(D1341*1000)</f>
        <v>19.47142857142857</v>
      </c>
      <c r="M1341" s="56"/>
    </row>
    <row r="1342" spans="1:13" ht="15">
      <c r="A1342" s="163"/>
      <c r="B1342" s="6" t="s">
        <v>1466</v>
      </c>
      <c r="C1342" s="9"/>
      <c r="D1342" s="6"/>
      <c r="E1342" s="35" t="s">
        <v>30</v>
      </c>
      <c r="F1342" s="35" t="s">
        <v>24</v>
      </c>
      <c r="G1342" s="125">
        <v>50</v>
      </c>
      <c r="H1342" s="125">
        <v>27</v>
      </c>
      <c r="I1342" s="125">
        <v>59</v>
      </c>
      <c r="J1342" s="35">
        <v>235</v>
      </c>
      <c r="K1342" s="131">
        <v>231</v>
      </c>
      <c r="L1342" s="58"/>
      <c r="M1342" s="56"/>
    </row>
    <row r="1343" spans="1:13" ht="15">
      <c r="A1343" s="163"/>
      <c r="B1343" s="6" t="s">
        <v>1467</v>
      </c>
      <c r="C1343" s="9"/>
      <c r="D1343" s="6"/>
      <c r="E1343" s="35" t="s">
        <v>327</v>
      </c>
      <c r="F1343" s="35" t="s">
        <v>26</v>
      </c>
      <c r="G1343" s="125">
        <v>60</v>
      </c>
      <c r="H1343" s="125">
        <v>62</v>
      </c>
      <c r="I1343" s="125">
        <v>30</v>
      </c>
      <c r="J1343" s="35">
        <v>235</v>
      </c>
      <c r="K1343" s="131">
        <v>231</v>
      </c>
      <c r="L1343" s="58"/>
      <c r="M1343" s="56"/>
    </row>
    <row r="1344" spans="1:13" ht="15">
      <c r="A1344" s="163"/>
      <c r="B1344" s="6" t="s">
        <v>1468</v>
      </c>
      <c r="C1344" s="9"/>
      <c r="D1344" s="6"/>
      <c r="E1344" s="35" t="s">
        <v>30</v>
      </c>
      <c r="F1344" s="35" t="s">
        <v>24</v>
      </c>
      <c r="G1344" s="125">
        <v>23</v>
      </c>
      <c r="H1344" s="125">
        <v>13</v>
      </c>
      <c r="I1344" s="125">
        <v>26</v>
      </c>
      <c r="J1344" s="35">
        <v>235</v>
      </c>
      <c r="K1344" s="131">
        <v>231</v>
      </c>
      <c r="L1344" s="58"/>
      <c r="M1344" s="56"/>
    </row>
    <row r="1345" spans="1:13" ht="15">
      <c r="A1345" s="163"/>
      <c r="B1345" s="6" t="s">
        <v>1469</v>
      </c>
      <c r="C1345" s="9"/>
      <c r="D1345" s="6"/>
      <c r="E1345" s="35" t="s">
        <v>19</v>
      </c>
      <c r="F1345" s="35" t="s">
        <v>19</v>
      </c>
      <c r="G1345" s="125">
        <v>10</v>
      </c>
      <c r="H1345" s="125">
        <v>3</v>
      </c>
      <c r="I1345" s="125">
        <v>11</v>
      </c>
      <c r="J1345" s="35">
        <v>235</v>
      </c>
      <c r="K1345" s="131">
        <v>231</v>
      </c>
      <c r="L1345" s="58"/>
      <c r="M1345" s="56"/>
    </row>
    <row r="1346" spans="1:13" ht="15">
      <c r="A1346" s="163"/>
      <c r="B1346" s="6" t="s">
        <v>1470</v>
      </c>
      <c r="C1346" s="9"/>
      <c r="D1346" s="6"/>
      <c r="E1346" s="35" t="s">
        <v>30</v>
      </c>
      <c r="F1346" s="35" t="s">
        <v>47</v>
      </c>
      <c r="G1346" s="125">
        <v>45</v>
      </c>
      <c r="H1346" s="125">
        <v>50</v>
      </c>
      <c r="I1346" s="125">
        <v>50</v>
      </c>
      <c r="J1346" s="35">
        <v>235</v>
      </c>
      <c r="K1346" s="131">
        <v>231</v>
      </c>
      <c r="L1346" s="58"/>
      <c r="M1346" s="56"/>
    </row>
    <row r="1347" spans="1:13" s="77" customFormat="1" ht="28.5" customHeight="1">
      <c r="A1347" s="163" t="s">
        <v>252</v>
      </c>
      <c r="B1347" s="98" t="s">
        <v>1471</v>
      </c>
      <c r="C1347" s="41" t="s">
        <v>1472</v>
      </c>
      <c r="D1347" s="17">
        <v>250</v>
      </c>
      <c r="E1347" s="35" t="s">
        <v>24</v>
      </c>
      <c r="F1347" s="35" t="s">
        <v>22</v>
      </c>
      <c r="G1347" s="151">
        <v>4</v>
      </c>
      <c r="H1347" s="151">
        <v>0</v>
      </c>
      <c r="I1347" s="151">
        <v>0</v>
      </c>
      <c r="J1347" s="35">
        <v>223</v>
      </c>
      <c r="K1347" s="131">
        <v>221</v>
      </c>
      <c r="L1347" s="76">
        <f>100*(J1347*(G1347+H1347+I1347))/(D1347*1000)</f>
        <v>0.3568</v>
      </c>
      <c r="M1347" s="133"/>
    </row>
    <row r="1348" spans="1:13" ht="15.75" customHeight="1">
      <c r="A1348" s="163"/>
      <c r="B1348" s="7" t="s">
        <v>1473</v>
      </c>
      <c r="C1348" s="194" t="s">
        <v>1474</v>
      </c>
      <c r="D1348" s="6">
        <v>400</v>
      </c>
      <c r="E1348" s="35" t="s">
        <v>47</v>
      </c>
      <c r="F1348" s="35" t="s">
        <v>47</v>
      </c>
      <c r="G1348" s="143">
        <v>91</v>
      </c>
      <c r="H1348" s="143">
        <v>28</v>
      </c>
      <c r="I1348" s="143">
        <v>13</v>
      </c>
      <c r="J1348" s="126">
        <v>236</v>
      </c>
      <c r="K1348" s="127">
        <v>233</v>
      </c>
      <c r="L1348" s="58">
        <f>100*(J1348*(G1348+H1348+I1348)+J1349*(G1349+H1349+I1349)+J1350*(G1350+H1350+I1350)+J1351*(I1351+H1351+G1351)+J1352*(G1352+H1352+I1352))/(D1348*1000)</f>
        <v>33.925</v>
      </c>
      <c r="M1348" s="56"/>
    </row>
    <row r="1349" spans="1:13" ht="15">
      <c r="A1349" s="163"/>
      <c r="B1349" s="7" t="s">
        <v>40</v>
      </c>
      <c r="C1349" s="194"/>
      <c r="D1349" s="6"/>
      <c r="E1349" s="35" t="s">
        <v>47</v>
      </c>
      <c r="F1349" s="35" t="s">
        <v>47</v>
      </c>
      <c r="G1349" s="143">
        <v>47</v>
      </c>
      <c r="H1349" s="143">
        <v>29</v>
      </c>
      <c r="I1349" s="143">
        <v>45</v>
      </c>
      <c r="J1349" s="126">
        <v>236</v>
      </c>
      <c r="K1349" s="127">
        <v>233</v>
      </c>
      <c r="L1349" s="58"/>
      <c r="M1349" s="56"/>
    </row>
    <row r="1350" spans="1:13" ht="15">
      <c r="A1350" s="163"/>
      <c r="B1350" s="7" t="s">
        <v>303</v>
      </c>
      <c r="C1350" s="194"/>
      <c r="D1350" s="6"/>
      <c r="E1350" s="35" t="s">
        <v>47</v>
      </c>
      <c r="F1350" s="35" t="s">
        <v>47</v>
      </c>
      <c r="G1350" s="143">
        <v>45</v>
      </c>
      <c r="H1350" s="143">
        <v>45</v>
      </c>
      <c r="I1350" s="143">
        <v>63</v>
      </c>
      <c r="J1350" s="126">
        <v>236</v>
      </c>
      <c r="K1350" s="127">
        <v>233</v>
      </c>
      <c r="L1350" s="58"/>
      <c r="M1350" s="56"/>
    </row>
    <row r="1351" spans="1:13" ht="15">
      <c r="A1351" s="163"/>
      <c r="B1351" s="7" t="s">
        <v>1359</v>
      </c>
      <c r="C1351" s="194"/>
      <c r="D1351" s="6"/>
      <c r="E1351" s="35" t="s">
        <v>47</v>
      </c>
      <c r="F1351" s="35" t="s">
        <v>24</v>
      </c>
      <c r="G1351" s="143">
        <v>29</v>
      </c>
      <c r="H1351" s="143">
        <v>30</v>
      </c>
      <c r="I1351" s="143">
        <v>25</v>
      </c>
      <c r="J1351" s="126">
        <v>236</v>
      </c>
      <c r="K1351" s="127">
        <v>233</v>
      </c>
      <c r="L1351" s="58"/>
      <c r="M1351" s="56"/>
    </row>
    <row r="1352" spans="1:13" ht="15">
      <c r="A1352" s="163"/>
      <c r="B1352" s="7" t="s">
        <v>1475</v>
      </c>
      <c r="C1352" s="194"/>
      <c r="D1352" s="6"/>
      <c r="E1352" s="35" t="s">
        <v>24</v>
      </c>
      <c r="F1352" s="35" t="s">
        <v>24</v>
      </c>
      <c r="G1352" s="143">
        <v>33</v>
      </c>
      <c r="H1352" s="143">
        <v>24</v>
      </c>
      <c r="I1352" s="143">
        <v>28</v>
      </c>
      <c r="J1352" s="126">
        <v>236</v>
      </c>
      <c r="K1352" s="127">
        <v>233</v>
      </c>
      <c r="L1352" s="58"/>
      <c r="M1352" s="56"/>
    </row>
    <row r="1353" spans="1:13" ht="15.75" customHeight="1">
      <c r="A1353" s="163" t="s">
        <v>281</v>
      </c>
      <c r="B1353" s="6" t="s">
        <v>1476</v>
      </c>
      <c r="C1353" s="194" t="s">
        <v>1477</v>
      </c>
      <c r="D1353" s="6">
        <v>400</v>
      </c>
      <c r="E1353" s="35" t="s">
        <v>26</v>
      </c>
      <c r="F1353" s="35" t="s">
        <v>24</v>
      </c>
      <c r="G1353" s="143">
        <v>31</v>
      </c>
      <c r="H1353" s="143">
        <v>45</v>
      </c>
      <c r="I1353" s="143">
        <v>20</v>
      </c>
      <c r="J1353" s="126">
        <v>229</v>
      </c>
      <c r="K1353" s="127">
        <v>226</v>
      </c>
      <c r="L1353" s="58">
        <f>100*(J1353*(G1353+H1353+I1353)+J1354*(G1354+H1354+I1354))/(D1353*1000)</f>
        <v>12.88125</v>
      </c>
      <c r="M1353" s="56"/>
    </row>
    <row r="1354" spans="1:13" ht="19.5" customHeight="1">
      <c r="A1354" s="163"/>
      <c r="B1354" s="6" t="s">
        <v>1359</v>
      </c>
      <c r="C1354" s="194"/>
      <c r="D1354" s="6"/>
      <c r="E1354" s="35" t="s">
        <v>26</v>
      </c>
      <c r="F1354" s="35" t="s">
        <v>24</v>
      </c>
      <c r="G1354" s="143">
        <v>43</v>
      </c>
      <c r="H1354" s="143">
        <v>33</v>
      </c>
      <c r="I1354" s="143">
        <v>53</v>
      </c>
      <c r="J1354" s="126">
        <v>229</v>
      </c>
      <c r="K1354" s="127">
        <v>226</v>
      </c>
      <c r="L1354" s="58"/>
      <c r="M1354" s="56"/>
    </row>
    <row r="1355" spans="1:13" ht="15">
      <c r="A1355" s="163"/>
      <c r="B1355" s="6" t="s">
        <v>1478</v>
      </c>
      <c r="C1355" s="9"/>
      <c r="D1355" s="6">
        <v>400</v>
      </c>
      <c r="E1355" s="35" t="s">
        <v>26</v>
      </c>
      <c r="F1355" s="35" t="s">
        <v>24</v>
      </c>
      <c r="G1355" s="143">
        <v>40</v>
      </c>
      <c r="H1355" s="143">
        <v>81</v>
      </c>
      <c r="I1355" s="143">
        <v>42</v>
      </c>
      <c r="J1355" s="126">
        <v>233</v>
      </c>
      <c r="K1355" s="127">
        <v>230</v>
      </c>
      <c r="L1355" s="58">
        <f>100*(J1355*(G1355+H1355+I1355)+J1356*(G1356+H1356+I1356))/(D1355*1000)</f>
        <v>18.5235</v>
      </c>
      <c r="M1355" s="56"/>
    </row>
    <row r="1356" spans="1:13" ht="15">
      <c r="A1356" s="163"/>
      <c r="B1356" s="6" t="s">
        <v>40</v>
      </c>
      <c r="C1356" s="9"/>
      <c r="D1356" s="6"/>
      <c r="E1356" s="35" t="s">
        <v>26</v>
      </c>
      <c r="F1356" s="35" t="s">
        <v>24</v>
      </c>
      <c r="G1356" s="143">
        <v>45</v>
      </c>
      <c r="H1356" s="143">
        <v>60</v>
      </c>
      <c r="I1356" s="143">
        <v>50</v>
      </c>
      <c r="J1356" s="126">
        <v>233</v>
      </c>
      <c r="K1356" s="127">
        <v>230</v>
      </c>
      <c r="L1356" s="58"/>
      <c r="M1356" s="56"/>
    </row>
    <row r="1357" spans="1:13" ht="15.75" customHeight="1">
      <c r="A1357" s="163"/>
      <c r="B1357" s="6" t="s">
        <v>1479</v>
      </c>
      <c r="C1357" s="9"/>
      <c r="D1357" s="6">
        <v>400</v>
      </c>
      <c r="E1357" s="35" t="s">
        <v>26</v>
      </c>
      <c r="F1357" s="35" t="s">
        <v>21</v>
      </c>
      <c r="G1357" s="143">
        <v>19</v>
      </c>
      <c r="H1357" s="143">
        <v>15</v>
      </c>
      <c r="I1357" s="143">
        <v>7</v>
      </c>
      <c r="J1357" s="126">
        <v>234</v>
      </c>
      <c r="K1357" s="127">
        <v>232</v>
      </c>
      <c r="L1357" s="58">
        <f>100*(J1357*(G1357+H1357+I1357)+J1358*(G1358+H1358+I1358)+J1359*(G1359+H1359+I1359)+J1360*(I1360+H1360+G1360))/(D1357*1000)</f>
        <v>9.594</v>
      </c>
      <c r="M1357" s="56"/>
    </row>
    <row r="1358" spans="1:13" ht="16.5" customHeight="1">
      <c r="A1358" s="163"/>
      <c r="B1358" s="6" t="s">
        <v>374</v>
      </c>
      <c r="C1358" s="194" t="s">
        <v>1480</v>
      </c>
      <c r="D1358" s="6"/>
      <c r="E1358" s="35" t="s">
        <v>26</v>
      </c>
      <c r="F1358" s="35" t="s">
        <v>21</v>
      </c>
      <c r="G1358" s="143">
        <v>30</v>
      </c>
      <c r="H1358" s="143">
        <v>43</v>
      </c>
      <c r="I1358" s="143">
        <v>8</v>
      </c>
      <c r="J1358" s="126">
        <v>234</v>
      </c>
      <c r="K1358" s="127">
        <v>232</v>
      </c>
      <c r="L1358" s="58"/>
      <c r="M1358" s="56"/>
    </row>
    <row r="1359" spans="1:13" ht="15">
      <c r="A1359" s="163"/>
      <c r="B1359" s="6" t="s">
        <v>1481</v>
      </c>
      <c r="C1359" s="194"/>
      <c r="D1359" s="6"/>
      <c r="E1359" s="35" t="s">
        <v>47</v>
      </c>
      <c r="F1359" s="35" t="s">
        <v>24</v>
      </c>
      <c r="G1359" s="143">
        <v>24</v>
      </c>
      <c r="H1359" s="143">
        <v>7</v>
      </c>
      <c r="I1359" s="143">
        <v>3</v>
      </c>
      <c r="J1359" s="126">
        <v>234</v>
      </c>
      <c r="K1359" s="127">
        <v>232</v>
      </c>
      <c r="L1359" s="58"/>
      <c r="M1359" s="56"/>
    </row>
    <row r="1360" spans="1:13" ht="15">
      <c r="A1360" s="163"/>
      <c r="B1360" s="6" t="s">
        <v>1482</v>
      </c>
      <c r="C1360" s="194"/>
      <c r="D1360" s="6"/>
      <c r="E1360" s="35" t="s">
        <v>30</v>
      </c>
      <c r="F1360" s="35" t="s">
        <v>24</v>
      </c>
      <c r="G1360" s="143">
        <v>2</v>
      </c>
      <c r="H1360" s="143">
        <v>2</v>
      </c>
      <c r="I1360" s="143">
        <v>4</v>
      </c>
      <c r="J1360" s="126">
        <v>234</v>
      </c>
      <c r="K1360" s="127">
        <v>232</v>
      </c>
      <c r="L1360" s="58"/>
      <c r="M1360" s="56"/>
    </row>
    <row r="1361" spans="1:13" ht="15">
      <c r="A1361" s="163"/>
      <c r="B1361" s="6" t="s">
        <v>1483</v>
      </c>
      <c r="C1361" s="9"/>
      <c r="D1361" s="6">
        <v>400</v>
      </c>
      <c r="E1361" s="35" t="s">
        <v>24</v>
      </c>
      <c r="F1361" s="35" t="s">
        <v>19</v>
      </c>
      <c r="G1361" s="143">
        <v>1</v>
      </c>
      <c r="H1361" s="143">
        <v>1</v>
      </c>
      <c r="I1361" s="143">
        <v>3</v>
      </c>
      <c r="J1361" s="126">
        <v>224</v>
      </c>
      <c r="K1361" s="127">
        <v>222</v>
      </c>
      <c r="L1361" s="58">
        <f>100*(J1361*(G1361+H1361+I1361))/(D1361*1000)</f>
        <v>0.28</v>
      </c>
      <c r="M1361" s="56"/>
    </row>
    <row r="1362" spans="1:13" ht="15.75" customHeight="1">
      <c r="A1362" s="165" t="s">
        <v>325</v>
      </c>
      <c r="B1362" s="6" t="s">
        <v>1484</v>
      </c>
      <c r="C1362" s="184" t="s">
        <v>1485</v>
      </c>
      <c r="D1362" s="6">
        <v>400</v>
      </c>
      <c r="E1362" s="35" t="s">
        <v>22</v>
      </c>
      <c r="F1362" s="35" t="s">
        <v>19</v>
      </c>
      <c r="G1362" s="143">
        <v>0</v>
      </c>
      <c r="H1362" s="143">
        <v>0</v>
      </c>
      <c r="I1362" s="143">
        <v>0</v>
      </c>
      <c r="J1362" s="126">
        <v>233</v>
      </c>
      <c r="K1362" s="127">
        <v>232</v>
      </c>
      <c r="L1362" s="58">
        <f>100*(J1362*(G1362+H1362+I1362)+J1363*(G1363+H1363+I1363)+J1364*(G1364+H1364+I1364)+J1365*(I1365+H1365+G1365)+J1366*(G1366+H1366+I1366)+J1367*(G1367+H1367+I1367)+J1368*(G1368+H1368+I1368))/(D1362*1000)</f>
        <v>7.86375</v>
      </c>
      <c r="M1362" s="56"/>
    </row>
    <row r="1363" spans="1:13" ht="15">
      <c r="A1363" s="165"/>
      <c r="B1363" s="6" t="s">
        <v>1486</v>
      </c>
      <c r="C1363" s="184"/>
      <c r="D1363" s="6"/>
      <c r="E1363" s="35" t="s">
        <v>19</v>
      </c>
      <c r="F1363" s="35" t="s">
        <v>19</v>
      </c>
      <c r="G1363" s="143">
        <v>0</v>
      </c>
      <c r="H1363" s="143">
        <v>0</v>
      </c>
      <c r="I1363" s="143">
        <v>1</v>
      </c>
      <c r="J1363" s="126">
        <v>233</v>
      </c>
      <c r="K1363" s="127">
        <v>232</v>
      </c>
      <c r="L1363" s="58"/>
      <c r="M1363" s="56"/>
    </row>
    <row r="1364" spans="1:13" ht="15">
      <c r="A1364" s="165"/>
      <c r="B1364" s="6" t="s">
        <v>1487</v>
      </c>
      <c r="C1364" s="184"/>
      <c r="D1364" s="6"/>
      <c r="E1364" s="35" t="s">
        <v>22</v>
      </c>
      <c r="F1364" s="35" t="s">
        <v>22</v>
      </c>
      <c r="G1364" s="143">
        <v>5</v>
      </c>
      <c r="H1364" s="143">
        <v>0</v>
      </c>
      <c r="I1364" s="143">
        <v>1</v>
      </c>
      <c r="J1364" s="126">
        <v>233</v>
      </c>
      <c r="K1364" s="127">
        <v>232</v>
      </c>
      <c r="L1364" s="58"/>
      <c r="M1364" s="56"/>
    </row>
    <row r="1365" spans="1:13" ht="15">
      <c r="A1365" s="165"/>
      <c r="B1365" s="6" t="s">
        <v>1488</v>
      </c>
      <c r="C1365" s="184"/>
      <c r="D1365" s="6"/>
      <c r="E1365" s="35" t="s">
        <v>22</v>
      </c>
      <c r="F1365" s="35" t="s">
        <v>19</v>
      </c>
      <c r="G1365" s="143">
        <v>0</v>
      </c>
      <c r="H1365" s="143">
        <v>0</v>
      </c>
      <c r="I1365" s="143">
        <v>0</v>
      </c>
      <c r="J1365" s="126">
        <v>233</v>
      </c>
      <c r="K1365" s="127">
        <v>232</v>
      </c>
      <c r="L1365" s="58"/>
      <c r="M1365" s="56"/>
    </row>
    <row r="1366" spans="1:13" ht="15">
      <c r="A1366" s="165"/>
      <c r="B1366" s="6" t="s">
        <v>1489</v>
      </c>
      <c r="C1366" s="184"/>
      <c r="D1366" s="6"/>
      <c r="E1366" s="35" t="s">
        <v>26</v>
      </c>
      <c r="F1366" s="35" t="s">
        <v>24</v>
      </c>
      <c r="G1366" s="143">
        <v>19</v>
      </c>
      <c r="H1366" s="143">
        <v>18</v>
      </c>
      <c r="I1366" s="143">
        <v>26</v>
      </c>
      <c r="J1366" s="126">
        <v>233</v>
      </c>
      <c r="K1366" s="127">
        <v>232</v>
      </c>
      <c r="L1366" s="58"/>
      <c r="M1366" s="56"/>
    </row>
    <row r="1367" spans="1:13" ht="15">
      <c r="A1367" s="165"/>
      <c r="B1367" s="6" t="s">
        <v>1490</v>
      </c>
      <c r="C1367" s="184"/>
      <c r="D1367" s="6"/>
      <c r="E1367" s="35" t="s">
        <v>18</v>
      </c>
      <c r="F1367" s="35" t="s">
        <v>19</v>
      </c>
      <c r="G1367" s="143">
        <v>1</v>
      </c>
      <c r="H1367" s="143">
        <v>3</v>
      </c>
      <c r="I1367" s="143">
        <v>1</v>
      </c>
      <c r="J1367" s="126">
        <v>233</v>
      </c>
      <c r="K1367" s="127">
        <v>232</v>
      </c>
      <c r="L1367" s="58"/>
      <c r="M1367" s="56"/>
    </row>
    <row r="1368" spans="1:13" ht="15">
      <c r="A1368" s="165"/>
      <c r="B1368" s="6" t="s">
        <v>374</v>
      </c>
      <c r="C1368" s="184"/>
      <c r="D1368" s="6"/>
      <c r="E1368" s="35" t="s">
        <v>47</v>
      </c>
      <c r="F1368" s="35" t="s">
        <v>24</v>
      </c>
      <c r="G1368" s="143">
        <v>14</v>
      </c>
      <c r="H1368" s="143">
        <v>27</v>
      </c>
      <c r="I1368" s="143">
        <v>19</v>
      </c>
      <c r="J1368" s="126">
        <v>233</v>
      </c>
      <c r="K1368" s="127">
        <v>232</v>
      </c>
      <c r="L1368" s="58"/>
      <c r="M1368" s="56"/>
    </row>
    <row r="1369" spans="1:13" ht="15">
      <c r="A1369" s="165"/>
      <c r="B1369" s="6" t="s">
        <v>1491</v>
      </c>
      <c r="C1369" s="9"/>
      <c r="D1369" s="6">
        <v>630</v>
      </c>
      <c r="E1369" s="35" t="s">
        <v>47</v>
      </c>
      <c r="F1369" s="35" t="s">
        <v>24</v>
      </c>
      <c r="G1369" s="125">
        <v>0</v>
      </c>
      <c r="H1369" s="125">
        <v>4</v>
      </c>
      <c r="I1369" s="125">
        <v>0</v>
      </c>
      <c r="J1369" s="35">
        <v>234</v>
      </c>
      <c r="K1369" s="131">
        <v>230</v>
      </c>
      <c r="L1369" s="58">
        <f>100*(J1369*(G1369+H1369+I1369)+J1370*(G1370+H1370+I1370)+J1371*(G1371+H1371+I1371)+J1372*(I1372+H1372+G1372)+J1373*(G1373+H1373+I1373))/(D1369*1000)</f>
        <v>7.02</v>
      </c>
      <c r="M1369" s="56"/>
    </row>
    <row r="1370" spans="1:13" ht="15">
      <c r="A1370" s="165"/>
      <c r="B1370" s="6" t="s">
        <v>1492</v>
      </c>
      <c r="C1370" s="6"/>
      <c r="D1370" s="6"/>
      <c r="E1370" s="35" t="s">
        <v>18</v>
      </c>
      <c r="F1370" s="35" t="s">
        <v>18</v>
      </c>
      <c r="G1370" s="125">
        <v>6</v>
      </c>
      <c r="H1370" s="125">
        <v>10</v>
      </c>
      <c r="I1370" s="125">
        <v>5</v>
      </c>
      <c r="J1370" s="35">
        <v>234</v>
      </c>
      <c r="K1370" s="131">
        <v>230</v>
      </c>
      <c r="L1370" s="58"/>
      <c r="M1370" s="56"/>
    </row>
    <row r="1371" spans="1:13" ht="15.75" customHeight="1">
      <c r="A1371" s="165"/>
      <c r="B1371" s="6" t="s">
        <v>1493</v>
      </c>
      <c r="C1371" s="181" t="s">
        <v>1494</v>
      </c>
      <c r="D1371" s="6"/>
      <c r="E1371" s="35" t="s">
        <v>18</v>
      </c>
      <c r="F1371" s="35" t="s">
        <v>18</v>
      </c>
      <c r="G1371" s="125">
        <v>5</v>
      </c>
      <c r="H1371" s="125">
        <v>8</v>
      </c>
      <c r="I1371" s="125">
        <v>7</v>
      </c>
      <c r="J1371" s="35">
        <v>234</v>
      </c>
      <c r="K1371" s="131">
        <v>230</v>
      </c>
      <c r="L1371" s="58"/>
      <c r="M1371" s="56"/>
    </row>
    <row r="1372" spans="1:13" ht="15">
      <c r="A1372" s="165"/>
      <c r="B1372" s="6" t="s">
        <v>1495</v>
      </c>
      <c r="C1372" s="181"/>
      <c r="D1372" s="6"/>
      <c r="E1372" s="35" t="s">
        <v>82</v>
      </c>
      <c r="F1372" s="35" t="s">
        <v>21</v>
      </c>
      <c r="G1372" s="125">
        <v>38</v>
      </c>
      <c r="H1372" s="125">
        <v>34</v>
      </c>
      <c r="I1372" s="125">
        <v>63</v>
      </c>
      <c r="J1372" s="35">
        <v>234</v>
      </c>
      <c r="K1372" s="131">
        <v>230</v>
      </c>
      <c r="L1372" s="58"/>
      <c r="M1372" s="56"/>
    </row>
    <row r="1373" spans="1:13" ht="15">
      <c r="A1373" s="165"/>
      <c r="B1373" s="6" t="s">
        <v>1496</v>
      </c>
      <c r="C1373" s="181"/>
      <c r="D1373" s="6"/>
      <c r="E1373" s="35" t="s">
        <v>26</v>
      </c>
      <c r="F1373" s="35" t="s">
        <v>24</v>
      </c>
      <c r="G1373" s="125">
        <v>0</v>
      </c>
      <c r="H1373" s="125">
        <v>6</v>
      </c>
      <c r="I1373" s="125">
        <v>3</v>
      </c>
      <c r="J1373" s="35">
        <v>234</v>
      </c>
      <c r="K1373" s="131">
        <v>230</v>
      </c>
      <c r="L1373" s="58"/>
      <c r="M1373" s="56"/>
    </row>
    <row r="1374" spans="1:13" ht="15">
      <c r="A1374" s="165"/>
      <c r="B1374" s="6" t="s">
        <v>1497</v>
      </c>
      <c r="C1374" s="181"/>
      <c r="D1374" s="6">
        <v>400</v>
      </c>
      <c r="E1374" s="35" t="s">
        <v>82</v>
      </c>
      <c r="F1374" s="35" t="s">
        <v>21</v>
      </c>
      <c r="G1374" s="125">
        <v>66</v>
      </c>
      <c r="H1374" s="125">
        <v>44</v>
      </c>
      <c r="I1374" s="125">
        <v>40</v>
      </c>
      <c r="J1374" s="35">
        <v>234</v>
      </c>
      <c r="K1374" s="131">
        <v>225</v>
      </c>
      <c r="L1374" s="58">
        <f>100*(J1374*(G1374+H1374+I1374)+J1375*(G1375+H1375+I1375))/(D1374*1000)</f>
        <v>12.285</v>
      </c>
      <c r="M1374" s="56"/>
    </row>
    <row r="1375" spans="1:13" ht="15">
      <c r="A1375" s="165"/>
      <c r="B1375" s="6" t="s">
        <v>1498</v>
      </c>
      <c r="C1375" s="6"/>
      <c r="D1375" s="6"/>
      <c r="E1375" s="35" t="s">
        <v>47</v>
      </c>
      <c r="F1375" s="35" t="s">
        <v>24</v>
      </c>
      <c r="G1375" s="125">
        <v>11</v>
      </c>
      <c r="H1375" s="125">
        <v>14</v>
      </c>
      <c r="I1375" s="125">
        <v>35</v>
      </c>
      <c r="J1375" s="35">
        <v>234</v>
      </c>
      <c r="K1375" s="131">
        <v>225</v>
      </c>
      <c r="L1375" s="58"/>
      <c r="M1375" s="56"/>
    </row>
    <row r="1376" spans="1:13" ht="15">
      <c r="A1376" s="165"/>
      <c r="B1376" s="6" t="s">
        <v>1499</v>
      </c>
      <c r="C1376" s="9"/>
      <c r="D1376" s="6">
        <v>400</v>
      </c>
      <c r="E1376" s="35" t="s">
        <v>26</v>
      </c>
      <c r="F1376" s="35" t="s">
        <v>26</v>
      </c>
      <c r="G1376" s="143">
        <v>0</v>
      </c>
      <c r="H1376" s="143">
        <v>1</v>
      </c>
      <c r="I1376" s="143">
        <v>2</v>
      </c>
      <c r="J1376" s="35">
        <v>225</v>
      </c>
      <c r="K1376" s="131">
        <v>223</v>
      </c>
      <c r="L1376" s="58">
        <f>100*(J1376*(G1376+H1376+I1376)+J1377*(G1377+H1377+I1377)+J1378*(G1378+H1378+I1378))/(D1376*1000)</f>
        <v>0.3375</v>
      </c>
      <c r="M1376" s="56"/>
    </row>
    <row r="1377" spans="1:13" ht="15">
      <c r="A1377" s="165"/>
      <c r="B1377" s="6" t="s">
        <v>1500</v>
      </c>
      <c r="C1377" s="9"/>
      <c r="D1377" s="6"/>
      <c r="E1377" s="35" t="s">
        <v>21</v>
      </c>
      <c r="F1377" s="35" t="s">
        <v>24</v>
      </c>
      <c r="G1377" s="143">
        <v>1</v>
      </c>
      <c r="H1377" s="143">
        <v>0</v>
      </c>
      <c r="I1377" s="143">
        <v>0</v>
      </c>
      <c r="J1377" s="35">
        <v>225</v>
      </c>
      <c r="K1377" s="131">
        <v>223</v>
      </c>
      <c r="L1377" s="58"/>
      <c r="M1377" s="56"/>
    </row>
    <row r="1378" spans="1:13" ht="15">
      <c r="A1378" s="165"/>
      <c r="B1378" s="6" t="s">
        <v>1501</v>
      </c>
      <c r="C1378" s="9"/>
      <c r="D1378" s="6"/>
      <c r="E1378" s="35" t="s">
        <v>26</v>
      </c>
      <c r="F1378" s="35" t="s">
        <v>26</v>
      </c>
      <c r="G1378" s="143">
        <v>0</v>
      </c>
      <c r="H1378" s="143">
        <v>2</v>
      </c>
      <c r="I1378" s="143">
        <v>0</v>
      </c>
      <c r="J1378" s="35">
        <v>225</v>
      </c>
      <c r="K1378" s="131">
        <v>223</v>
      </c>
      <c r="L1378" s="58"/>
      <c r="M1378" s="56"/>
    </row>
    <row r="1379" spans="1:13" ht="15.75" customHeight="1">
      <c r="A1379" s="165"/>
      <c r="B1379" s="6" t="s">
        <v>1502</v>
      </c>
      <c r="C1379" s="9"/>
      <c r="D1379" s="6">
        <v>400</v>
      </c>
      <c r="E1379" s="128" t="s">
        <v>26</v>
      </c>
      <c r="F1379" s="128" t="s">
        <v>24</v>
      </c>
      <c r="G1379" s="143">
        <v>16</v>
      </c>
      <c r="H1379" s="143">
        <v>12</v>
      </c>
      <c r="I1379" s="143">
        <v>15</v>
      </c>
      <c r="J1379" s="35">
        <v>234</v>
      </c>
      <c r="K1379" s="131">
        <v>230</v>
      </c>
      <c r="L1379" s="58">
        <f>100*(J1379*(G1379+H1379+I1379)+J1380*(G1380+H1380+I1380)+J1381*(G1381+H1381+I1381)+J1382*(I1382+H1382+G1382)+J1383*(G1383+H1383+I1383)+J1384*(G1384+H1384+I1384)+J1385*(I1385+H1385+G1385)+J1386*(G1386+H1386+I1386))/(D1379*1000)</f>
        <v>18.4275</v>
      </c>
      <c r="M1379" s="56"/>
    </row>
    <row r="1380" spans="1:13" ht="15" customHeight="1">
      <c r="A1380" s="165"/>
      <c r="B1380" s="28" t="s">
        <v>1503</v>
      </c>
      <c r="C1380" s="184" t="s">
        <v>1504</v>
      </c>
      <c r="D1380" s="6"/>
      <c r="E1380" s="35" t="s">
        <v>21</v>
      </c>
      <c r="F1380" s="35" t="s">
        <v>22</v>
      </c>
      <c r="G1380" s="143">
        <v>19</v>
      </c>
      <c r="H1380" s="143">
        <v>13</v>
      </c>
      <c r="I1380" s="143">
        <v>6</v>
      </c>
      <c r="J1380" s="35">
        <v>234</v>
      </c>
      <c r="K1380" s="131">
        <v>230</v>
      </c>
      <c r="L1380" s="58"/>
      <c r="M1380" s="56"/>
    </row>
    <row r="1381" spans="1:13" ht="15">
      <c r="A1381" s="165"/>
      <c r="B1381" s="28" t="s">
        <v>1505</v>
      </c>
      <c r="C1381" s="184"/>
      <c r="D1381" s="6"/>
      <c r="E1381" s="35" t="s">
        <v>21</v>
      </c>
      <c r="F1381" s="35" t="s">
        <v>22</v>
      </c>
      <c r="G1381" s="143">
        <v>19</v>
      </c>
      <c r="H1381" s="143">
        <v>25</v>
      </c>
      <c r="I1381" s="143">
        <v>16</v>
      </c>
      <c r="J1381" s="35">
        <v>234</v>
      </c>
      <c r="K1381" s="131">
        <v>230</v>
      </c>
      <c r="L1381" s="58"/>
      <c r="M1381" s="56"/>
    </row>
    <row r="1382" spans="1:13" ht="15">
      <c r="A1382" s="165"/>
      <c r="B1382" s="28" t="s">
        <v>1506</v>
      </c>
      <c r="C1382" s="184"/>
      <c r="D1382" s="6"/>
      <c r="E1382" s="35" t="s">
        <v>24</v>
      </c>
      <c r="F1382" s="35" t="s">
        <v>22</v>
      </c>
      <c r="G1382" s="143">
        <v>2</v>
      </c>
      <c r="H1382" s="143">
        <v>7</v>
      </c>
      <c r="I1382" s="143">
        <v>11</v>
      </c>
      <c r="J1382" s="35">
        <v>234</v>
      </c>
      <c r="K1382" s="131">
        <v>230</v>
      </c>
      <c r="L1382" s="58"/>
      <c r="M1382" s="56"/>
    </row>
    <row r="1383" spans="1:13" ht="15">
      <c r="A1383" s="165"/>
      <c r="B1383" s="28" t="s">
        <v>1507</v>
      </c>
      <c r="C1383" s="184"/>
      <c r="D1383" s="6"/>
      <c r="E1383" s="35" t="s">
        <v>18</v>
      </c>
      <c r="F1383" s="35" t="s">
        <v>18</v>
      </c>
      <c r="G1383" s="143">
        <v>12</v>
      </c>
      <c r="H1383" s="143">
        <v>16</v>
      </c>
      <c r="I1383" s="143">
        <v>11</v>
      </c>
      <c r="J1383" s="35">
        <v>234</v>
      </c>
      <c r="K1383" s="131">
        <v>230</v>
      </c>
      <c r="L1383" s="58"/>
      <c r="M1383" s="56"/>
    </row>
    <row r="1384" spans="1:13" ht="15">
      <c r="A1384" s="165"/>
      <c r="B1384" s="28" t="s">
        <v>1508</v>
      </c>
      <c r="C1384" s="184"/>
      <c r="D1384" s="6"/>
      <c r="E1384" s="35" t="s">
        <v>18</v>
      </c>
      <c r="F1384" s="35" t="s">
        <v>19</v>
      </c>
      <c r="G1384" s="143">
        <v>3</v>
      </c>
      <c r="H1384" s="143">
        <v>4</v>
      </c>
      <c r="I1384" s="143">
        <v>1</v>
      </c>
      <c r="J1384" s="35">
        <v>234</v>
      </c>
      <c r="K1384" s="131">
        <v>230</v>
      </c>
      <c r="L1384" s="58"/>
      <c r="M1384" s="56"/>
    </row>
    <row r="1385" spans="1:13" ht="15">
      <c r="A1385" s="165"/>
      <c r="B1385" s="28" t="s">
        <v>1509</v>
      </c>
      <c r="C1385" s="184"/>
      <c r="D1385" s="6"/>
      <c r="E1385" s="35" t="s">
        <v>18</v>
      </c>
      <c r="F1385" s="35" t="s">
        <v>19</v>
      </c>
      <c r="G1385" s="143">
        <v>4</v>
      </c>
      <c r="H1385" s="143">
        <v>16</v>
      </c>
      <c r="I1385" s="143">
        <v>3</v>
      </c>
      <c r="J1385" s="35">
        <v>234</v>
      </c>
      <c r="K1385" s="131">
        <v>230</v>
      </c>
      <c r="L1385" s="58"/>
      <c r="M1385" s="56"/>
    </row>
    <row r="1386" spans="1:13" ht="15">
      <c r="A1386" s="165"/>
      <c r="B1386" s="28" t="s">
        <v>1510</v>
      </c>
      <c r="C1386" s="184"/>
      <c r="D1386" s="6"/>
      <c r="E1386" s="35" t="s">
        <v>47</v>
      </c>
      <c r="F1386" s="35" t="s">
        <v>47</v>
      </c>
      <c r="G1386" s="143">
        <v>29</v>
      </c>
      <c r="H1386" s="143">
        <v>28</v>
      </c>
      <c r="I1386" s="143">
        <v>27</v>
      </c>
      <c r="J1386" s="35">
        <v>234</v>
      </c>
      <c r="K1386" s="131">
        <v>230</v>
      </c>
      <c r="L1386" s="58"/>
      <c r="M1386" s="56"/>
    </row>
    <row r="1387" spans="1:13" ht="15">
      <c r="A1387" s="165"/>
      <c r="B1387" s="6" t="s">
        <v>1511</v>
      </c>
      <c r="C1387" s="184"/>
      <c r="D1387" s="6">
        <v>400</v>
      </c>
      <c r="E1387" s="35" t="s">
        <v>47</v>
      </c>
      <c r="F1387" s="35" t="s">
        <v>24</v>
      </c>
      <c r="G1387" s="143">
        <v>15</v>
      </c>
      <c r="H1387" s="143">
        <v>14</v>
      </c>
      <c r="I1387" s="143">
        <v>23</v>
      </c>
      <c r="J1387" s="35">
        <v>234</v>
      </c>
      <c r="K1387" s="131">
        <v>230</v>
      </c>
      <c r="L1387" s="58">
        <f>100*(J1387*(G1387+H1387+I1387)+J1388*(G1388+H1388+I1388)+J1389*(G1389+H1389+I1389)+J1390*(I1390+H1390+G1390)+J1391*(G1391+H1391+I1391)+J1392*(G1392+H1392+I1392))/(D1387*1000)</f>
        <v>33.228</v>
      </c>
      <c r="M1387" s="56"/>
    </row>
    <row r="1388" spans="1:13" ht="15">
      <c r="A1388" s="165"/>
      <c r="B1388" s="28" t="s">
        <v>1512</v>
      </c>
      <c r="C1388" s="184"/>
      <c r="D1388" s="6"/>
      <c r="E1388" s="35" t="s">
        <v>47</v>
      </c>
      <c r="F1388" s="35" t="s">
        <v>24</v>
      </c>
      <c r="G1388" s="143">
        <v>41</v>
      </c>
      <c r="H1388" s="143">
        <v>40</v>
      </c>
      <c r="I1388" s="143">
        <v>44</v>
      </c>
      <c r="J1388" s="35">
        <v>234</v>
      </c>
      <c r="K1388" s="131">
        <v>230</v>
      </c>
      <c r="L1388" s="58"/>
      <c r="M1388" s="56"/>
    </row>
    <row r="1389" spans="1:13" ht="15">
      <c r="A1389" s="165"/>
      <c r="B1389" s="28" t="s">
        <v>1513</v>
      </c>
      <c r="C1389" s="184"/>
      <c r="D1389" s="6"/>
      <c r="E1389" s="128" t="s">
        <v>24</v>
      </c>
      <c r="F1389" s="128" t="s">
        <v>22</v>
      </c>
      <c r="G1389" s="143">
        <v>13</v>
      </c>
      <c r="H1389" s="143">
        <v>5</v>
      </c>
      <c r="I1389" s="143">
        <v>31</v>
      </c>
      <c r="J1389" s="35">
        <v>234</v>
      </c>
      <c r="K1389" s="131">
        <v>230</v>
      </c>
      <c r="L1389" s="58"/>
      <c r="M1389" s="56"/>
    </row>
    <row r="1390" spans="1:13" ht="15">
      <c r="A1390" s="165"/>
      <c r="B1390" s="28" t="s">
        <v>1514</v>
      </c>
      <c r="C1390" s="184"/>
      <c r="D1390" s="6"/>
      <c r="E1390" s="128" t="s">
        <v>21</v>
      </c>
      <c r="F1390" s="128" t="s">
        <v>18</v>
      </c>
      <c r="G1390" s="143">
        <v>31</v>
      </c>
      <c r="H1390" s="143">
        <v>25</v>
      </c>
      <c r="I1390" s="143">
        <v>16</v>
      </c>
      <c r="J1390" s="35">
        <v>234</v>
      </c>
      <c r="K1390" s="131">
        <v>230</v>
      </c>
      <c r="L1390" s="58"/>
      <c r="M1390" s="56"/>
    </row>
    <row r="1391" spans="1:13" ht="15">
      <c r="A1391" s="165"/>
      <c r="B1391" s="28" t="s">
        <v>1515</v>
      </c>
      <c r="C1391" s="184"/>
      <c r="D1391" s="6"/>
      <c r="E1391" s="35" t="s">
        <v>24</v>
      </c>
      <c r="F1391" s="35" t="s">
        <v>19</v>
      </c>
      <c r="G1391" s="143">
        <v>49</v>
      </c>
      <c r="H1391" s="143">
        <v>32</v>
      </c>
      <c r="I1391" s="143">
        <v>41</v>
      </c>
      <c r="J1391" s="35">
        <v>234</v>
      </c>
      <c r="K1391" s="131">
        <v>230</v>
      </c>
      <c r="L1391" s="58"/>
      <c r="M1391" s="56"/>
    </row>
    <row r="1392" spans="1:13" ht="15">
      <c r="A1392" s="165"/>
      <c r="B1392" s="6" t="s">
        <v>1516</v>
      </c>
      <c r="C1392" s="9"/>
      <c r="D1392" s="6"/>
      <c r="E1392" s="35" t="s">
        <v>327</v>
      </c>
      <c r="F1392" s="35" t="s">
        <v>79</v>
      </c>
      <c r="G1392" s="143">
        <v>53</v>
      </c>
      <c r="H1392" s="143">
        <v>44</v>
      </c>
      <c r="I1392" s="143">
        <v>51</v>
      </c>
      <c r="J1392" s="35">
        <v>234</v>
      </c>
      <c r="K1392" s="131">
        <v>230</v>
      </c>
      <c r="L1392" s="58"/>
      <c r="M1392" s="56"/>
    </row>
    <row r="1393" spans="1:13" ht="15.75" customHeight="1">
      <c r="A1393" s="163" t="s">
        <v>375</v>
      </c>
      <c r="B1393" s="6" t="s">
        <v>1517</v>
      </c>
      <c r="C1393" s="194" t="s">
        <v>1518</v>
      </c>
      <c r="D1393" s="6">
        <v>630</v>
      </c>
      <c r="E1393" s="35" t="s">
        <v>22</v>
      </c>
      <c r="F1393" s="35" t="s">
        <v>19</v>
      </c>
      <c r="G1393" s="125">
        <v>3</v>
      </c>
      <c r="H1393" s="125">
        <v>8</v>
      </c>
      <c r="I1393" s="125">
        <v>4</v>
      </c>
      <c r="J1393" s="35">
        <v>222</v>
      </c>
      <c r="K1393" s="131">
        <v>219</v>
      </c>
      <c r="L1393" s="58">
        <f>100*(J1393*(G1393+H1393+I1393)+J1394*(G1394+H1394+I1394)+J1395*(G1395+H1395+I1395)+J1396*(I1396+H1396+G1396)+J1397*(G1397+H1397+I1397)+J1398*(G1398+H1398+I1398)+J1399*(G1399+H1399+I1399)+J1400*(I1400+H1400+G1400)+J1401*(G1401+H1401+I1401)+J1402*(I1402+H1402+G1402))/(D1393*1000)</f>
        <v>25.723809523809525</v>
      </c>
      <c r="M1393" s="56"/>
    </row>
    <row r="1394" spans="1:13" ht="15">
      <c r="A1394" s="163"/>
      <c r="B1394" s="6" t="s">
        <v>1519</v>
      </c>
      <c r="C1394" s="194"/>
      <c r="D1394" s="6"/>
      <c r="E1394" s="35" t="s">
        <v>47</v>
      </c>
      <c r="F1394" s="35" t="s">
        <v>24</v>
      </c>
      <c r="G1394" s="125">
        <v>36</v>
      </c>
      <c r="H1394" s="125">
        <v>47</v>
      </c>
      <c r="I1394" s="125">
        <v>34</v>
      </c>
      <c r="J1394" s="35">
        <v>222</v>
      </c>
      <c r="K1394" s="131">
        <v>219</v>
      </c>
      <c r="L1394" s="58"/>
      <c r="M1394" s="56"/>
    </row>
    <row r="1395" spans="1:13" ht="15">
      <c r="A1395" s="163"/>
      <c r="B1395" s="6" t="s">
        <v>1520</v>
      </c>
      <c r="C1395" s="194"/>
      <c r="D1395" s="6"/>
      <c r="E1395" s="35" t="s">
        <v>26</v>
      </c>
      <c r="F1395" s="35" t="s">
        <v>24</v>
      </c>
      <c r="G1395" s="125">
        <v>48</v>
      </c>
      <c r="H1395" s="125">
        <v>60</v>
      </c>
      <c r="I1395" s="125">
        <v>60</v>
      </c>
      <c r="J1395" s="35">
        <v>222</v>
      </c>
      <c r="K1395" s="131">
        <v>219</v>
      </c>
      <c r="L1395" s="58"/>
      <c r="M1395" s="56"/>
    </row>
    <row r="1396" spans="1:13" ht="15">
      <c r="A1396" s="163"/>
      <c r="B1396" s="6" t="s">
        <v>1521</v>
      </c>
      <c r="C1396" s="194"/>
      <c r="D1396" s="6"/>
      <c r="E1396" s="35" t="s">
        <v>79</v>
      </c>
      <c r="F1396" s="35" t="s">
        <v>79</v>
      </c>
      <c r="G1396" s="125">
        <v>2</v>
      </c>
      <c r="H1396" s="125">
        <v>0</v>
      </c>
      <c r="I1396" s="125">
        <v>2</v>
      </c>
      <c r="J1396" s="35">
        <v>222</v>
      </c>
      <c r="K1396" s="131">
        <v>219</v>
      </c>
      <c r="L1396" s="58"/>
      <c r="M1396" s="56"/>
    </row>
    <row r="1397" spans="1:13" ht="15">
      <c r="A1397" s="163"/>
      <c r="B1397" s="6" t="s">
        <v>1522</v>
      </c>
      <c r="C1397" s="194"/>
      <c r="D1397" s="6"/>
      <c r="E1397" s="35" t="s">
        <v>79</v>
      </c>
      <c r="F1397" s="35" t="s">
        <v>79</v>
      </c>
      <c r="G1397" s="125">
        <v>1</v>
      </c>
      <c r="H1397" s="125">
        <v>0</v>
      </c>
      <c r="I1397" s="125">
        <v>0</v>
      </c>
      <c r="J1397" s="35">
        <v>222</v>
      </c>
      <c r="K1397" s="131">
        <v>219</v>
      </c>
      <c r="L1397" s="58"/>
      <c r="M1397" s="56"/>
    </row>
    <row r="1398" spans="1:13" ht="15">
      <c r="A1398" s="163"/>
      <c r="B1398" s="6" t="s">
        <v>1523</v>
      </c>
      <c r="C1398" s="194"/>
      <c r="D1398" s="6"/>
      <c r="E1398" s="35" t="s">
        <v>18</v>
      </c>
      <c r="F1398" s="35" t="s">
        <v>19</v>
      </c>
      <c r="G1398" s="125">
        <v>2</v>
      </c>
      <c r="H1398" s="125">
        <v>1</v>
      </c>
      <c r="I1398" s="125">
        <v>0</v>
      </c>
      <c r="J1398" s="35">
        <v>222</v>
      </c>
      <c r="K1398" s="131">
        <v>219</v>
      </c>
      <c r="L1398" s="58"/>
      <c r="M1398" s="56"/>
    </row>
    <row r="1399" spans="1:13" ht="15">
      <c r="A1399" s="163"/>
      <c r="B1399" s="6" t="s">
        <v>1524</v>
      </c>
      <c r="C1399" s="194"/>
      <c r="D1399" s="6"/>
      <c r="E1399" s="35" t="s">
        <v>82</v>
      </c>
      <c r="F1399" s="35" t="s">
        <v>47</v>
      </c>
      <c r="G1399" s="125">
        <v>9</v>
      </c>
      <c r="H1399" s="125">
        <v>17</v>
      </c>
      <c r="I1399" s="125">
        <v>11</v>
      </c>
      <c r="J1399" s="35">
        <v>222</v>
      </c>
      <c r="K1399" s="131">
        <v>219</v>
      </c>
      <c r="L1399" s="58"/>
      <c r="M1399" s="56"/>
    </row>
    <row r="1400" spans="1:13" ht="15">
      <c r="A1400" s="163"/>
      <c r="B1400" s="6" t="s">
        <v>1525</v>
      </c>
      <c r="C1400" s="194"/>
      <c r="D1400" s="6"/>
      <c r="E1400" s="35" t="s">
        <v>79</v>
      </c>
      <c r="F1400" s="35" t="s">
        <v>79</v>
      </c>
      <c r="G1400" s="125">
        <v>7</v>
      </c>
      <c r="H1400" s="125">
        <v>8</v>
      </c>
      <c r="I1400" s="125">
        <v>1</v>
      </c>
      <c r="J1400" s="35">
        <v>222</v>
      </c>
      <c r="K1400" s="131">
        <v>219</v>
      </c>
      <c r="L1400" s="58"/>
      <c r="M1400" s="56"/>
    </row>
    <row r="1401" spans="1:13" ht="15">
      <c r="A1401" s="163"/>
      <c r="B1401" s="6" t="s">
        <v>1526</v>
      </c>
      <c r="C1401" s="194"/>
      <c r="D1401" s="6"/>
      <c r="E1401" s="35" t="s">
        <v>349</v>
      </c>
      <c r="F1401" s="35" t="s">
        <v>349</v>
      </c>
      <c r="G1401" s="125">
        <v>95</v>
      </c>
      <c r="H1401" s="125">
        <v>60</v>
      </c>
      <c r="I1401" s="125">
        <v>61</v>
      </c>
      <c r="J1401" s="35">
        <v>222</v>
      </c>
      <c r="K1401" s="131">
        <v>219</v>
      </c>
      <c r="L1401" s="58"/>
      <c r="M1401" s="56"/>
    </row>
    <row r="1402" spans="1:13" ht="15">
      <c r="A1402" s="163"/>
      <c r="B1402" s="6" t="s">
        <v>1527</v>
      </c>
      <c r="C1402" s="9"/>
      <c r="D1402" s="6"/>
      <c r="E1402" s="35" t="s">
        <v>21</v>
      </c>
      <c r="F1402" s="35" t="s">
        <v>18</v>
      </c>
      <c r="G1402" s="125">
        <v>73</v>
      </c>
      <c r="H1402" s="125">
        <v>42</v>
      </c>
      <c r="I1402" s="125">
        <v>38</v>
      </c>
      <c r="J1402" s="35">
        <v>222</v>
      </c>
      <c r="K1402" s="131">
        <v>219</v>
      </c>
      <c r="L1402" s="58"/>
      <c r="M1402" s="56"/>
    </row>
    <row r="1403" spans="1:13" ht="15">
      <c r="A1403" s="163"/>
      <c r="B1403" s="6" t="s">
        <v>1528</v>
      </c>
      <c r="C1403" s="9"/>
      <c r="D1403" s="6">
        <v>400</v>
      </c>
      <c r="E1403" s="35" t="s">
        <v>21</v>
      </c>
      <c r="F1403" s="35" t="s">
        <v>24</v>
      </c>
      <c r="G1403" s="125">
        <v>56</v>
      </c>
      <c r="H1403" s="125">
        <v>66</v>
      </c>
      <c r="I1403" s="125">
        <v>50</v>
      </c>
      <c r="J1403" s="35">
        <v>218</v>
      </c>
      <c r="K1403" s="131">
        <v>210</v>
      </c>
      <c r="L1403" s="58">
        <f>100*(J1403*(G1403+H1403+I1403)+J1404*(G1404+H1404+I1404)+J1405*(G1405+H1405+I1405)+J1406*(I1406+H1406+G1406))/(D1403*1000)</f>
        <v>44.6355</v>
      </c>
      <c r="M1403" s="56"/>
    </row>
    <row r="1404" spans="1:13" ht="15">
      <c r="A1404" s="163"/>
      <c r="B1404" s="6" t="s">
        <v>1529</v>
      </c>
      <c r="C1404" s="9"/>
      <c r="D1404" s="6"/>
      <c r="E1404" s="35" t="s">
        <v>30</v>
      </c>
      <c r="F1404" s="35" t="s">
        <v>47</v>
      </c>
      <c r="G1404" s="125">
        <v>70</v>
      </c>
      <c r="H1404" s="125">
        <v>82</v>
      </c>
      <c r="I1404" s="125">
        <v>85</v>
      </c>
      <c r="J1404" s="35">
        <v>218</v>
      </c>
      <c r="K1404" s="131">
        <v>210</v>
      </c>
      <c r="L1404" s="58"/>
      <c r="M1404" s="56"/>
    </row>
    <row r="1405" spans="1:13" ht="15">
      <c r="A1405" s="163"/>
      <c r="B1405" s="6" t="s">
        <v>1530</v>
      </c>
      <c r="C1405" s="9"/>
      <c r="D1405" s="6"/>
      <c r="E1405" s="35" t="s">
        <v>30</v>
      </c>
      <c r="F1405" s="35" t="s">
        <v>24</v>
      </c>
      <c r="G1405" s="125">
        <v>110</v>
      </c>
      <c r="H1405" s="125">
        <v>75</v>
      </c>
      <c r="I1405" s="125">
        <v>96</v>
      </c>
      <c r="J1405" s="35">
        <v>218</v>
      </c>
      <c r="K1405" s="131">
        <v>210</v>
      </c>
      <c r="L1405" s="58"/>
      <c r="M1405" s="56"/>
    </row>
    <row r="1406" spans="1:13" ht="15">
      <c r="A1406" s="163"/>
      <c r="B1406" s="6" t="s">
        <v>1531</v>
      </c>
      <c r="C1406" s="9"/>
      <c r="D1406" s="6"/>
      <c r="E1406" s="35" t="s">
        <v>21</v>
      </c>
      <c r="F1406" s="35" t="s">
        <v>18</v>
      </c>
      <c r="G1406" s="125">
        <v>33</v>
      </c>
      <c r="H1406" s="125">
        <v>66</v>
      </c>
      <c r="I1406" s="125">
        <v>30</v>
      </c>
      <c r="J1406" s="35">
        <v>218</v>
      </c>
      <c r="K1406" s="131">
        <v>210</v>
      </c>
      <c r="L1406" s="58"/>
      <c r="M1406" s="56"/>
    </row>
    <row r="1407" spans="1:13" ht="20.25" customHeight="1">
      <c r="A1407" s="177"/>
      <c r="B1407" s="6" t="s">
        <v>1532</v>
      </c>
      <c r="C1407" s="194" t="s">
        <v>1533</v>
      </c>
      <c r="D1407" s="6">
        <v>400</v>
      </c>
      <c r="E1407" s="35" t="s">
        <v>26</v>
      </c>
      <c r="F1407" s="35" t="s">
        <v>24</v>
      </c>
      <c r="G1407" s="125">
        <v>4</v>
      </c>
      <c r="H1407" s="125">
        <v>2</v>
      </c>
      <c r="I1407" s="125">
        <v>5</v>
      </c>
      <c r="J1407" s="35">
        <v>240</v>
      </c>
      <c r="K1407" s="131">
        <v>238</v>
      </c>
      <c r="L1407" s="58">
        <f>100*(J1407*(G1407+H1407+I1407))/(D1407*1000)</f>
        <v>0.66</v>
      </c>
      <c r="M1407" s="56"/>
    </row>
    <row r="1408" spans="1:13" ht="15">
      <c r="A1408" s="177"/>
      <c r="B1408" s="6" t="s">
        <v>1534</v>
      </c>
      <c r="C1408" s="194"/>
      <c r="D1408" s="6">
        <v>630</v>
      </c>
      <c r="E1408" s="35" t="s">
        <v>327</v>
      </c>
      <c r="F1408" s="35" t="s">
        <v>47</v>
      </c>
      <c r="G1408" s="125">
        <v>122</v>
      </c>
      <c r="H1408" s="125">
        <v>127</v>
      </c>
      <c r="I1408" s="125">
        <v>135</v>
      </c>
      <c r="J1408" s="35">
        <v>237</v>
      </c>
      <c r="K1408" s="131">
        <v>233</v>
      </c>
      <c r="L1408" s="58">
        <f>100*(J1408*(G1408+H1408+I1408)+J1409*(G1409+H1409+I1409)+J1410*(G1410+H1410+I1410)+J1411*(I1411+H1411+G1411))/(D1408*1000)</f>
        <v>18.094761904761906</v>
      </c>
      <c r="M1408" s="56"/>
    </row>
    <row r="1409" spans="1:13" ht="15">
      <c r="A1409" s="177"/>
      <c r="B1409" s="6" t="s">
        <v>1535</v>
      </c>
      <c r="C1409" s="194"/>
      <c r="D1409" s="6"/>
      <c r="E1409" s="35" t="s">
        <v>47</v>
      </c>
      <c r="F1409" s="35" t="s">
        <v>24</v>
      </c>
      <c r="G1409" s="125">
        <v>3</v>
      </c>
      <c r="H1409" s="125">
        <v>2</v>
      </c>
      <c r="I1409" s="125">
        <v>6</v>
      </c>
      <c r="J1409" s="35">
        <v>237</v>
      </c>
      <c r="K1409" s="131">
        <v>233</v>
      </c>
      <c r="L1409" s="58"/>
      <c r="M1409" s="56"/>
    </row>
    <row r="1410" spans="1:13" ht="15">
      <c r="A1410" s="177"/>
      <c r="B1410" s="6" t="s">
        <v>1536</v>
      </c>
      <c r="C1410" s="194"/>
      <c r="D1410" s="6"/>
      <c r="E1410" s="35" t="s">
        <v>26</v>
      </c>
      <c r="F1410" s="35" t="s">
        <v>24</v>
      </c>
      <c r="G1410" s="125">
        <v>46</v>
      </c>
      <c r="H1410" s="125">
        <v>4</v>
      </c>
      <c r="I1410" s="125">
        <v>3</v>
      </c>
      <c r="J1410" s="35">
        <v>237</v>
      </c>
      <c r="K1410" s="131">
        <v>233</v>
      </c>
      <c r="L1410" s="58"/>
      <c r="M1410" s="56"/>
    </row>
    <row r="1411" spans="1:13" ht="15">
      <c r="A1411" s="177"/>
      <c r="B1411" s="6" t="s">
        <v>1537</v>
      </c>
      <c r="C1411" s="194"/>
      <c r="D1411" s="6"/>
      <c r="E1411" s="35" t="s">
        <v>47</v>
      </c>
      <c r="F1411" s="35" t="s">
        <v>24</v>
      </c>
      <c r="G1411" s="125">
        <v>4</v>
      </c>
      <c r="H1411" s="125">
        <v>21</v>
      </c>
      <c r="I1411" s="125">
        <v>8</v>
      </c>
      <c r="J1411" s="35">
        <v>237</v>
      </c>
      <c r="K1411" s="131">
        <v>233</v>
      </c>
      <c r="L1411" s="58"/>
      <c r="M1411" s="56"/>
    </row>
    <row r="1412" spans="1:13" s="77" customFormat="1" ht="25.5" customHeight="1">
      <c r="A1412" s="177"/>
      <c r="B1412" s="16" t="s">
        <v>1538</v>
      </c>
      <c r="C1412" s="194" t="s">
        <v>1539</v>
      </c>
      <c r="D1412" s="17">
        <v>400</v>
      </c>
      <c r="E1412" s="35" t="s">
        <v>30</v>
      </c>
      <c r="F1412" s="35" t="s">
        <v>21</v>
      </c>
      <c r="G1412" s="132">
        <v>16</v>
      </c>
      <c r="H1412" s="132">
        <v>54</v>
      </c>
      <c r="I1412" s="132">
        <v>33</v>
      </c>
      <c r="J1412" s="126">
        <v>235</v>
      </c>
      <c r="K1412" s="127">
        <v>233</v>
      </c>
      <c r="L1412" s="76">
        <f>100*(J1412*(G1412+H1412+I1412)+J1413*(G1413+H1413+I1413)+J1414*(G1414+H1414+I1414)+J1415*(I1415+H1415+G1415)+J1416*(G1416+H1416+I1416))/(D1412*1000)</f>
        <v>14.1</v>
      </c>
      <c r="M1412" s="133"/>
    </row>
    <row r="1413" spans="1:13" s="77" customFormat="1" ht="15">
      <c r="A1413" s="177"/>
      <c r="B1413" s="17" t="s">
        <v>1540</v>
      </c>
      <c r="C1413" s="194"/>
      <c r="D1413" s="17"/>
      <c r="E1413" s="35" t="s">
        <v>24</v>
      </c>
      <c r="F1413" s="35" t="s">
        <v>19</v>
      </c>
      <c r="G1413" s="132">
        <v>19</v>
      </c>
      <c r="H1413" s="132">
        <v>6</v>
      </c>
      <c r="I1413" s="132">
        <v>14</v>
      </c>
      <c r="J1413" s="126">
        <v>235</v>
      </c>
      <c r="K1413" s="127">
        <v>233</v>
      </c>
      <c r="L1413" s="76"/>
      <c r="M1413" s="133"/>
    </row>
    <row r="1414" spans="1:13" s="77" customFormat="1" ht="15">
      <c r="A1414" s="177"/>
      <c r="B1414" s="17" t="s">
        <v>1541</v>
      </c>
      <c r="C1414" s="194"/>
      <c r="D1414" s="17"/>
      <c r="E1414" s="35" t="s">
        <v>24</v>
      </c>
      <c r="F1414" s="35" t="s">
        <v>19</v>
      </c>
      <c r="G1414" s="132">
        <v>16</v>
      </c>
      <c r="H1414" s="132">
        <v>8</v>
      </c>
      <c r="I1414" s="132">
        <v>3</v>
      </c>
      <c r="J1414" s="126">
        <v>235</v>
      </c>
      <c r="K1414" s="127">
        <v>233</v>
      </c>
      <c r="L1414" s="76"/>
      <c r="M1414" s="133"/>
    </row>
    <row r="1415" spans="1:13" ht="15">
      <c r="A1415" s="177"/>
      <c r="B1415" s="6" t="s">
        <v>1481</v>
      </c>
      <c r="C1415" s="194"/>
      <c r="D1415" s="6"/>
      <c r="E1415" s="35" t="s">
        <v>24</v>
      </c>
      <c r="F1415" s="35" t="s">
        <v>19</v>
      </c>
      <c r="G1415" s="143">
        <v>6</v>
      </c>
      <c r="H1415" s="143">
        <v>3</v>
      </c>
      <c r="I1415" s="143">
        <v>1</v>
      </c>
      <c r="J1415" s="126">
        <v>235</v>
      </c>
      <c r="K1415" s="127">
        <v>233</v>
      </c>
      <c r="L1415" s="58"/>
      <c r="M1415" s="56"/>
    </row>
    <row r="1416" spans="1:13" ht="15">
      <c r="A1416" s="177"/>
      <c r="B1416" s="6" t="s">
        <v>1542</v>
      </c>
      <c r="C1416" s="194"/>
      <c r="D1416" s="6"/>
      <c r="E1416" s="35" t="s">
        <v>21</v>
      </c>
      <c r="F1416" s="35" t="s">
        <v>22</v>
      </c>
      <c r="G1416" s="125">
        <v>28</v>
      </c>
      <c r="H1416" s="125">
        <v>14</v>
      </c>
      <c r="I1416" s="125">
        <v>19</v>
      </c>
      <c r="J1416" s="126">
        <v>235</v>
      </c>
      <c r="K1416" s="127">
        <v>233</v>
      </c>
      <c r="L1416" s="58"/>
      <c r="M1416" s="56"/>
    </row>
    <row r="1417" spans="1:13" ht="15">
      <c r="A1417" s="177"/>
      <c r="B1417" s="6" t="s">
        <v>1543</v>
      </c>
      <c r="C1417" s="194"/>
      <c r="D1417" s="6">
        <v>400</v>
      </c>
      <c r="E1417" s="35" t="s">
        <v>21</v>
      </c>
      <c r="F1417" s="35" t="s">
        <v>22</v>
      </c>
      <c r="G1417" s="143">
        <v>13</v>
      </c>
      <c r="H1417" s="143">
        <v>52</v>
      </c>
      <c r="I1417" s="143">
        <v>43</v>
      </c>
      <c r="J1417" s="126">
        <v>236</v>
      </c>
      <c r="K1417" s="127">
        <v>229</v>
      </c>
      <c r="L1417" s="58">
        <f>100*(J1417*(G1417+H1417+I1417)+J1418*(G1418+H1418+I1418)+J1419*(G1419+H1419+I1419)+J1420*(I1420+H1420+G1420)+J1421*(G1421+H1421+I1421)+J1422*(G1422+H1422+I1422)+J1423*(G1423+H1423+I1423)+J1424*(I1424+H1424+G1424)+J1425*(G1425+H1425+I1425)+J1426*(I1426+H1426+G1426)+J1427*(G1427+H1427+I1427))/(D1417*1000)</f>
        <v>47.672</v>
      </c>
      <c r="M1417" s="56"/>
    </row>
    <row r="1418" spans="1:13" ht="15">
      <c r="A1418" s="177"/>
      <c r="B1418" s="6" t="s">
        <v>1544</v>
      </c>
      <c r="C1418" s="194"/>
      <c r="D1418" s="6"/>
      <c r="E1418" s="35" t="s">
        <v>18</v>
      </c>
      <c r="F1418" s="35" t="s">
        <v>19</v>
      </c>
      <c r="G1418" s="143">
        <v>28</v>
      </c>
      <c r="H1418" s="143">
        <v>42</v>
      </c>
      <c r="I1418" s="143">
        <v>25</v>
      </c>
      <c r="J1418" s="126">
        <v>236</v>
      </c>
      <c r="K1418" s="127">
        <v>229</v>
      </c>
      <c r="L1418" s="58"/>
      <c r="M1418" s="56"/>
    </row>
    <row r="1419" spans="1:13" ht="15">
      <c r="A1419" s="177"/>
      <c r="B1419" s="6" t="s">
        <v>1545</v>
      </c>
      <c r="C1419" s="194"/>
      <c r="D1419" s="6"/>
      <c r="E1419" s="35" t="s">
        <v>82</v>
      </c>
      <c r="F1419" s="35" t="s">
        <v>21</v>
      </c>
      <c r="G1419" s="143">
        <v>80</v>
      </c>
      <c r="H1419" s="143">
        <v>83</v>
      </c>
      <c r="I1419" s="143">
        <v>76</v>
      </c>
      <c r="J1419" s="126">
        <v>236</v>
      </c>
      <c r="K1419" s="127">
        <v>229</v>
      </c>
      <c r="L1419" s="58"/>
      <c r="M1419" s="56"/>
    </row>
    <row r="1420" spans="1:13" ht="15">
      <c r="A1420" s="177"/>
      <c r="B1420" s="6" t="s">
        <v>1546</v>
      </c>
      <c r="C1420" s="194"/>
      <c r="D1420" s="6"/>
      <c r="E1420" s="35" t="s">
        <v>82</v>
      </c>
      <c r="F1420" s="35" t="s">
        <v>21</v>
      </c>
      <c r="G1420" s="143">
        <v>11</v>
      </c>
      <c r="H1420" s="143">
        <v>16</v>
      </c>
      <c r="I1420" s="143">
        <v>17</v>
      </c>
      <c r="J1420" s="126">
        <v>236</v>
      </c>
      <c r="K1420" s="127">
        <v>229</v>
      </c>
      <c r="L1420" s="58"/>
      <c r="M1420" s="56"/>
    </row>
    <row r="1421" spans="1:13" ht="15">
      <c r="A1421" s="177"/>
      <c r="B1421" s="6" t="s">
        <v>1547</v>
      </c>
      <c r="C1421" s="9"/>
      <c r="D1421" s="6"/>
      <c r="E1421" s="35" t="s">
        <v>26</v>
      </c>
      <c r="F1421" s="35" t="s">
        <v>24</v>
      </c>
      <c r="G1421" s="143">
        <v>8</v>
      </c>
      <c r="H1421" s="143">
        <v>14</v>
      </c>
      <c r="I1421" s="143">
        <v>4</v>
      </c>
      <c r="J1421" s="126">
        <v>236</v>
      </c>
      <c r="K1421" s="127">
        <v>229</v>
      </c>
      <c r="L1421" s="58"/>
      <c r="M1421" s="56"/>
    </row>
    <row r="1422" spans="1:13" ht="15">
      <c r="A1422" s="177"/>
      <c r="B1422" s="6" t="s">
        <v>1548</v>
      </c>
      <c r="C1422" s="9"/>
      <c r="D1422" s="6"/>
      <c r="E1422" s="35" t="s">
        <v>18</v>
      </c>
      <c r="F1422" s="35" t="s">
        <v>18</v>
      </c>
      <c r="G1422" s="125">
        <v>12</v>
      </c>
      <c r="H1422" s="125">
        <v>19</v>
      </c>
      <c r="I1422" s="125">
        <v>32</v>
      </c>
      <c r="J1422" s="126">
        <v>236</v>
      </c>
      <c r="K1422" s="127">
        <v>229</v>
      </c>
      <c r="L1422" s="58"/>
      <c r="M1422" s="56"/>
    </row>
    <row r="1423" spans="1:13" ht="15">
      <c r="A1423" s="177"/>
      <c r="B1423" s="6" t="s">
        <v>1549</v>
      </c>
      <c r="C1423" s="9"/>
      <c r="D1423" s="6"/>
      <c r="E1423" s="35" t="s">
        <v>21</v>
      </c>
      <c r="F1423" s="35" t="s">
        <v>22</v>
      </c>
      <c r="G1423" s="143">
        <v>27</v>
      </c>
      <c r="H1423" s="143">
        <v>25</v>
      </c>
      <c r="I1423" s="143">
        <v>14</v>
      </c>
      <c r="J1423" s="126">
        <v>236</v>
      </c>
      <c r="K1423" s="127">
        <v>229</v>
      </c>
      <c r="L1423" s="58"/>
      <c r="M1423" s="56"/>
    </row>
    <row r="1424" spans="1:13" ht="15">
      <c r="A1424" s="177"/>
      <c r="B1424" s="6" t="s">
        <v>1550</v>
      </c>
      <c r="C1424" s="9"/>
      <c r="D1424" s="6"/>
      <c r="E1424" s="35" t="s">
        <v>79</v>
      </c>
      <c r="F1424" s="35" t="s">
        <v>80</v>
      </c>
      <c r="G1424" s="143">
        <v>6</v>
      </c>
      <c r="H1424" s="143">
        <v>6</v>
      </c>
      <c r="I1424" s="143">
        <v>6</v>
      </c>
      <c r="J1424" s="126">
        <v>236</v>
      </c>
      <c r="K1424" s="127">
        <v>229</v>
      </c>
      <c r="L1424" s="58"/>
      <c r="M1424" s="56"/>
    </row>
    <row r="1425" spans="1:13" ht="15">
      <c r="A1425" s="177"/>
      <c r="B1425" s="6" t="s">
        <v>1551</v>
      </c>
      <c r="C1425" s="9"/>
      <c r="D1425" s="6"/>
      <c r="E1425" s="35" t="s">
        <v>1552</v>
      </c>
      <c r="F1425" s="35" t="s">
        <v>22</v>
      </c>
      <c r="G1425" s="143">
        <v>2</v>
      </c>
      <c r="H1425" s="143">
        <v>14</v>
      </c>
      <c r="I1425" s="143">
        <v>1</v>
      </c>
      <c r="J1425" s="126">
        <v>236</v>
      </c>
      <c r="K1425" s="127">
        <v>229</v>
      </c>
      <c r="L1425" s="58"/>
      <c r="M1425" s="56"/>
    </row>
    <row r="1426" spans="1:13" ht="15">
      <c r="A1426" s="177"/>
      <c r="B1426" s="6" t="s">
        <v>1553</v>
      </c>
      <c r="C1426" s="9"/>
      <c r="D1426" s="6"/>
      <c r="E1426" s="35" t="s">
        <v>1554</v>
      </c>
      <c r="F1426" s="35" t="s">
        <v>79</v>
      </c>
      <c r="G1426" s="143">
        <v>0</v>
      </c>
      <c r="H1426" s="143">
        <v>2</v>
      </c>
      <c r="I1426" s="143">
        <v>0</v>
      </c>
      <c r="J1426" s="126">
        <v>236</v>
      </c>
      <c r="K1426" s="127">
        <v>229</v>
      </c>
      <c r="L1426" s="58"/>
      <c r="M1426" s="56"/>
    </row>
    <row r="1427" spans="1:13" ht="15">
      <c r="A1427" s="177"/>
      <c r="B1427" s="6" t="s">
        <v>1555</v>
      </c>
      <c r="C1427" s="9"/>
      <c r="D1427" s="6"/>
      <c r="E1427" s="35" t="s">
        <v>21</v>
      </c>
      <c r="F1427" s="35" t="s">
        <v>22</v>
      </c>
      <c r="G1427" s="143">
        <v>48</v>
      </c>
      <c r="H1427" s="143">
        <v>36</v>
      </c>
      <c r="I1427" s="143">
        <v>46</v>
      </c>
      <c r="J1427" s="126">
        <v>236</v>
      </c>
      <c r="K1427" s="127">
        <v>229</v>
      </c>
      <c r="L1427" s="58"/>
      <c r="M1427" s="56"/>
    </row>
    <row r="1428" spans="1:13" ht="15.75" customHeight="1">
      <c r="A1428" s="177"/>
      <c r="B1428" s="6" t="s">
        <v>1556</v>
      </c>
      <c r="C1428" s="9"/>
      <c r="D1428" s="6">
        <v>400</v>
      </c>
      <c r="E1428" s="35" t="s">
        <v>21</v>
      </c>
      <c r="F1428" s="35" t="s">
        <v>18</v>
      </c>
      <c r="G1428" s="143">
        <v>53</v>
      </c>
      <c r="H1428" s="143">
        <v>39</v>
      </c>
      <c r="I1428" s="143">
        <v>33</v>
      </c>
      <c r="J1428" s="126">
        <v>235</v>
      </c>
      <c r="K1428" s="127">
        <v>232</v>
      </c>
      <c r="L1428" s="58">
        <f>100*(J1428*(G1428+H1428+I1428)+J1429*(G1429+H1429+I1429)+J1430*(G1430+H1430+I1430)+J1431*(I1431+H1431+G1431)+J1432*(G1432+H1432+I1432))/(D1428*1000)</f>
        <v>16.03875</v>
      </c>
      <c r="M1428" s="56"/>
    </row>
    <row r="1429" spans="1:13" ht="15" customHeight="1">
      <c r="A1429" s="177"/>
      <c r="B1429" s="7" t="s">
        <v>1557</v>
      </c>
      <c r="C1429" s="194" t="s">
        <v>1558</v>
      </c>
      <c r="D1429" s="6"/>
      <c r="E1429" s="35" t="s">
        <v>21</v>
      </c>
      <c r="F1429" s="35" t="s">
        <v>18</v>
      </c>
      <c r="G1429" s="143">
        <v>16</v>
      </c>
      <c r="H1429" s="143">
        <v>31</v>
      </c>
      <c r="I1429" s="143">
        <v>25</v>
      </c>
      <c r="J1429" s="126">
        <v>235</v>
      </c>
      <c r="K1429" s="127">
        <v>232</v>
      </c>
      <c r="L1429" s="58"/>
      <c r="M1429" s="56"/>
    </row>
    <row r="1430" spans="1:13" ht="15">
      <c r="A1430" s="177"/>
      <c r="B1430" s="7" t="s">
        <v>1559</v>
      </c>
      <c r="C1430" s="194"/>
      <c r="D1430" s="6"/>
      <c r="E1430" s="35" t="s">
        <v>22</v>
      </c>
      <c r="F1430" s="35" t="s">
        <v>19</v>
      </c>
      <c r="G1430" s="143">
        <v>7</v>
      </c>
      <c r="H1430" s="143">
        <v>19</v>
      </c>
      <c r="I1430" s="143">
        <v>14</v>
      </c>
      <c r="J1430" s="126">
        <v>235</v>
      </c>
      <c r="K1430" s="127">
        <v>232</v>
      </c>
      <c r="L1430" s="58"/>
      <c r="M1430" s="56"/>
    </row>
    <row r="1431" spans="1:13" ht="15">
      <c r="A1431" s="177"/>
      <c r="B1431" s="7" t="s">
        <v>1560</v>
      </c>
      <c r="C1431" s="194"/>
      <c r="D1431" s="6"/>
      <c r="E1431" s="35" t="s">
        <v>24</v>
      </c>
      <c r="F1431" s="35" t="s">
        <v>22</v>
      </c>
      <c r="G1431" s="143">
        <v>10</v>
      </c>
      <c r="H1431" s="143">
        <v>2</v>
      </c>
      <c r="I1431" s="143">
        <v>0</v>
      </c>
      <c r="J1431" s="126">
        <v>235</v>
      </c>
      <c r="K1431" s="127">
        <v>232</v>
      </c>
      <c r="L1431" s="58"/>
      <c r="M1431" s="56"/>
    </row>
    <row r="1432" spans="1:13" ht="15">
      <c r="A1432" s="177"/>
      <c r="B1432" s="7" t="s">
        <v>1561</v>
      </c>
      <c r="C1432" s="194"/>
      <c r="D1432" s="6"/>
      <c r="E1432" s="35" t="s">
        <v>24</v>
      </c>
      <c r="F1432" s="35" t="s">
        <v>22</v>
      </c>
      <c r="G1432" s="143">
        <v>9</v>
      </c>
      <c r="H1432" s="143">
        <v>13</v>
      </c>
      <c r="I1432" s="143">
        <v>2</v>
      </c>
      <c r="J1432" s="126">
        <v>235</v>
      </c>
      <c r="K1432" s="127">
        <v>232</v>
      </c>
      <c r="L1432" s="58"/>
      <c r="M1432" s="56"/>
    </row>
    <row r="1433" spans="1:13" ht="15">
      <c r="A1433" s="177"/>
      <c r="B1433" s="6" t="s">
        <v>1562</v>
      </c>
      <c r="C1433" s="16"/>
      <c r="D1433" s="6">
        <v>400</v>
      </c>
      <c r="E1433" s="35" t="s">
        <v>47</v>
      </c>
      <c r="F1433" s="35" t="s">
        <v>24</v>
      </c>
      <c r="G1433" s="143"/>
      <c r="H1433" s="143">
        <v>6</v>
      </c>
      <c r="I1433" s="143">
        <v>0</v>
      </c>
      <c r="J1433" s="126">
        <v>237</v>
      </c>
      <c r="K1433" s="127">
        <v>235</v>
      </c>
      <c r="L1433" s="58">
        <f>100*(J1433*(G1433+H1433+I1433)+J1434*(G1434+H1434+I1434)+J1435*(G1435+H1435+I1435))/(D1433*1000)</f>
        <v>9.954</v>
      </c>
      <c r="M1433" s="56"/>
    </row>
    <row r="1434" spans="1:13" ht="15">
      <c r="A1434" s="177"/>
      <c r="B1434" s="7" t="s">
        <v>1563</v>
      </c>
      <c r="C1434" s="16"/>
      <c r="D1434" s="6"/>
      <c r="E1434" s="35" t="s">
        <v>47</v>
      </c>
      <c r="F1434" s="35" t="s">
        <v>24</v>
      </c>
      <c r="G1434" s="143">
        <v>46</v>
      </c>
      <c r="H1434" s="143">
        <v>62</v>
      </c>
      <c r="I1434" s="143">
        <v>48</v>
      </c>
      <c r="J1434" s="126">
        <v>237</v>
      </c>
      <c r="K1434" s="127">
        <v>235</v>
      </c>
      <c r="L1434" s="58"/>
      <c r="M1434" s="56"/>
    </row>
    <row r="1435" spans="1:13" ht="15">
      <c r="A1435" s="177"/>
      <c r="B1435" s="6" t="s">
        <v>1564</v>
      </c>
      <c r="C1435" s="9"/>
      <c r="D1435" s="6"/>
      <c r="E1435" s="35" t="s">
        <v>79</v>
      </c>
      <c r="F1435" s="35" t="s">
        <v>79</v>
      </c>
      <c r="G1435" s="143">
        <v>3</v>
      </c>
      <c r="H1435" s="143">
        <v>0</v>
      </c>
      <c r="I1435" s="143">
        <v>3</v>
      </c>
      <c r="J1435" s="126">
        <v>237</v>
      </c>
      <c r="K1435" s="127">
        <v>235</v>
      </c>
      <c r="L1435" s="58"/>
      <c r="M1435" s="56"/>
    </row>
    <row r="1436" spans="1:13" s="77" customFormat="1" ht="28.5" customHeight="1">
      <c r="A1436" s="177" t="s">
        <v>325</v>
      </c>
      <c r="B1436" s="16" t="s">
        <v>1565</v>
      </c>
      <c r="C1436" s="16" t="s">
        <v>1566</v>
      </c>
      <c r="D1436" s="17">
        <v>400</v>
      </c>
      <c r="E1436" s="35" t="s">
        <v>47</v>
      </c>
      <c r="F1436" s="35" t="s">
        <v>24</v>
      </c>
      <c r="G1436" s="151">
        <v>51</v>
      </c>
      <c r="H1436" s="151">
        <v>32</v>
      </c>
      <c r="I1436" s="151">
        <v>50</v>
      </c>
      <c r="J1436" s="35">
        <v>231</v>
      </c>
      <c r="K1436" s="131">
        <v>230</v>
      </c>
      <c r="L1436" s="76">
        <f>100*(J1436*(G1436+H1436+I1436)+J1437*(G1437+H1437+I1437)+J1438*(G1438+H1438+I1438)+J1439*(I1439+H1439+G1439)+J1440*(G1440+H1440+I1440))/(D1436*1000)</f>
        <v>21.88725</v>
      </c>
      <c r="M1436" s="133"/>
    </row>
    <row r="1437" spans="1:13" ht="15">
      <c r="A1437" s="177"/>
      <c r="B1437" s="28" t="s">
        <v>1567</v>
      </c>
      <c r="C1437" s="9"/>
      <c r="D1437" s="6"/>
      <c r="E1437" s="35" t="s">
        <v>26</v>
      </c>
      <c r="F1437" s="35" t="s">
        <v>18</v>
      </c>
      <c r="G1437" s="143">
        <v>64</v>
      </c>
      <c r="H1437" s="143">
        <v>35</v>
      </c>
      <c r="I1437" s="143">
        <v>9</v>
      </c>
      <c r="J1437" s="35">
        <v>231</v>
      </c>
      <c r="K1437" s="131">
        <v>230</v>
      </c>
      <c r="L1437" s="58"/>
      <c r="M1437" s="56"/>
    </row>
    <row r="1438" spans="1:13" ht="15">
      <c r="A1438" s="177"/>
      <c r="B1438" s="28" t="s">
        <v>1568</v>
      </c>
      <c r="C1438" s="9"/>
      <c r="D1438" s="6"/>
      <c r="E1438" s="35" t="s">
        <v>21</v>
      </c>
      <c r="F1438" s="35" t="s">
        <v>18</v>
      </c>
      <c r="G1438" s="143">
        <v>37</v>
      </c>
      <c r="H1438" s="143">
        <v>34</v>
      </c>
      <c r="I1438" s="143">
        <v>37</v>
      </c>
      <c r="J1438" s="35">
        <v>231</v>
      </c>
      <c r="K1438" s="131">
        <v>230</v>
      </c>
      <c r="L1438" s="58"/>
      <c r="M1438" s="56"/>
    </row>
    <row r="1439" spans="1:13" ht="15">
      <c r="A1439" s="177"/>
      <c r="B1439" s="28" t="s">
        <v>1569</v>
      </c>
      <c r="C1439" s="9"/>
      <c r="D1439" s="6"/>
      <c r="E1439" s="35" t="s">
        <v>47</v>
      </c>
      <c r="F1439" s="35" t="s">
        <v>18</v>
      </c>
      <c r="G1439" s="143">
        <v>0</v>
      </c>
      <c r="H1439" s="143">
        <v>2</v>
      </c>
      <c r="I1439" s="143">
        <v>2</v>
      </c>
      <c r="J1439" s="35">
        <v>231</v>
      </c>
      <c r="K1439" s="131">
        <v>230</v>
      </c>
      <c r="L1439" s="58"/>
      <c r="M1439" s="56"/>
    </row>
    <row r="1440" spans="1:13" ht="15">
      <c r="A1440" s="177"/>
      <c r="B1440" s="6" t="s">
        <v>167</v>
      </c>
      <c r="C1440" s="9"/>
      <c r="D1440" s="6"/>
      <c r="E1440" s="35" t="s">
        <v>1452</v>
      </c>
      <c r="F1440" s="35" t="s">
        <v>22</v>
      </c>
      <c r="G1440" s="143">
        <v>0</v>
      </c>
      <c r="H1440" s="143">
        <v>24</v>
      </c>
      <c r="I1440" s="143">
        <v>2</v>
      </c>
      <c r="J1440" s="35">
        <v>231</v>
      </c>
      <c r="K1440" s="131">
        <v>230</v>
      </c>
      <c r="L1440" s="58"/>
      <c r="M1440" s="56"/>
    </row>
    <row r="1441" spans="1:13" ht="15">
      <c r="A1441" s="177"/>
      <c r="B1441" s="6" t="s">
        <v>1570</v>
      </c>
      <c r="C1441" s="9"/>
      <c r="D1441" s="6">
        <v>400</v>
      </c>
      <c r="E1441" s="35" t="s">
        <v>26</v>
      </c>
      <c r="F1441" s="35" t="s">
        <v>26</v>
      </c>
      <c r="G1441" s="143">
        <v>17</v>
      </c>
      <c r="H1441" s="143">
        <v>47</v>
      </c>
      <c r="I1441" s="143">
        <v>20</v>
      </c>
      <c r="J1441" s="35">
        <v>236</v>
      </c>
      <c r="K1441" s="131">
        <v>233</v>
      </c>
      <c r="L1441" s="58">
        <f>100*(J1441*(G1441+H1441+I1441)+J1442*(G1442+H1442+I1442)+J1443*(G1443+H1443+I1443)+J1444*(I1444+H1444+G1444)+J1445*(G1445+H1445+I1445)+J1446*(G1446+H1446+I1446))/(D1441*1000)</f>
        <v>15.045</v>
      </c>
      <c r="M1441" s="56"/>
    </row>
    <row r="1442" spans="1:13" ht="15">
      <c r="A1442" s="177"/>
      <c r="B1442" s="28" t="s">
        <v>1571</v>
      </c>
      <c r="C1442" s="9"/>
      <c r="D1442" s="6"/>
      <c r="E1442" s="35" t="s">
        <v>47</v>
      </c>
      <c r="F1442" s="35" t="s">
        <v>24</v>
      </c>
      <c r="G1442" s="143">
        <v>22</v>
      </c>
      <c r="H1442" s="143">
        <v>15</v>
      </c>
      <c r="I1442" s="143">
        <v>7</v>
      </c>
      <c r="J1442" s="35">
        <v>236</v>
      </c>
      <c r="K1442" s="131">
        <v>233</v>
      </c>
      <c r="L1442" s="58"/>
      <c r="M1442" s="56"/>
    </row>
    <row r="1443" spans="1:13" ht="15">
      <c r="A1443" s="177"/>
      <c r="B1443" s="28" t="s">
        <v>1572</v>
      </c>
      <c r="C1443" s="9"/>
      <c r="D1443" s="6"/>
      <c r="E1443" s="35" t="s">
        <v>24</v>
      </c>
      <c r="F1443" s="35" t="s">
        <v>24</v>
      </c>
      <c r="G1443" s="143">
        <v>8</v>
      </c>
      <c r="H1443" s="143">
        <v>7</v>
      </c>
      <c r="I1443" s="143">
        <v>0</v>
      </c>
      <c r="J1443" s="35">
        <v>236</v>
      </c>
      <c r="K1443" s="131">
        <v>233</v>
      </c>
      <c r="L1443" s="58"/>
      <c r="M1443" s="56"/>
    </row>
    <row r="1444" spans="1:13" ht="15">
      <c r="A1444" s="177"/>
      <c r="B1444" s="28" t="s">
        <v>1573</v>
      </c>
      <c r="C1444" s="9"/>
      <c r="D1444" s="6"/>
      <c r="E1444" s="35" t="s">
        <v>47</v>
      </c>
      <c r="F1444" s="35" t="s">
        <v>18</v>
      </c>
      <c r="G1444" s="143">
        <v>26</v>
      </c>
      <c r="H1444" s="143">
        <v>46</v>
      </c>
      <c r="I1444" s="143">
        <v>28</v>
      </c>
      <c r="J1444" s="35">
        <v>236</v>
      </c>
      <c r="K1444" s="131">
        <v>233</v>
      </c>
      <c r="L1444" s="58"/>
      <c r="M1444" s="56"/>
    </row>
    <row r="1445" spans="1:13" ht="15">
      <c r="A1445" s="177"/>
      <c r="B1445" s="28" t="s">
        <v>1574</v>
      </c>
      <c r="C1445" s="9"/>
      <c r="D1445" s="6"/>
      <c r="E1445" s="35" t="s">
        <v>30</v>
      </c>
      <c r="F1445" s="35" t="s">
        <v>26</v>
      </c>
      <c r="G1445" s="143">
        <v>1</v>
      </c>
      <c r="H1445" s="143">
        <v>2</v>
      </c>
      <c r="I1445" s="143">
        <v>0</v>
      </c>
      <c r="J1445" s="35">
        <v>236</v>
      </c>
      <c r="K1445" s="131">
        <v>233</v>
      </c>
      <c r="L1445" s="58"/>
      <c r="M1445" s="56"/>
    </row>
    <row r="1446" spans="1:13" ht="15">
      <c r="A1446" s="177"/>
      <c r="B1446" s="6" t="s">
        <v>1575</v>
      </c>
      <c r="C1446" s="9"/>
      <c r="D1446" s="6"/>
      <c r="E1446" s="35" t="s">
        <v>19</v>
      </c>
      <c r="F1446" s="35" t="s">
        <v>19</v>
      </c>
      <c r="G1446" s="143">
        <v>8</v>
      </c>
      <c r="H1446" s="143">
        <v>1</v>
      </c>
      <c r="I1446" s="143">
        <v>0</v>
      </c>
      <c r="J1446" s="35">
        <v>236</v>
      </c>
      <c r="K1446" s="131">
        <v>233</v>
      </c>
      <c r="L1446" s="58"/>
      <c r="M1446" s="56"/>
    </row>
    <row r="1447" spans="1:13" ht="15.75" customHeight="1">
      <c r="A1447" s="177"/>
      <c r="B1447" s="6" t="s">
        <v>1576</v>
      </c>
      <c r="C1447" s="189" t="s">
        <v>1577</v>
      </c>
      <c r="D1447" s="6">
        <v>250</v>
      </c>
      <c r="E1447" s="35" t="s">
        <v>18</v>
      </c>
      <c r="F1447" s="35" t="s">
        <v>18</v>
      </c>
      <c r="G1447" s="134">
        <v>4</v>
      </c>
      <c r="H1447" s="134">
        <v>4</v>
      </c>
      <c r="I1447" s="134">
        <v>4</v>
      </c>
      <c r="J1447" s="35">
        <v>238</v>
      </c>
      <c r="K1447" s="131">
        <v>236</v>
      </c>
      <c r="L1447" s="58">
        <f>100*(J1447*(G1447+H1447+I1447)+J1448*(G1448+H1448+I1448)+J1449*(G1449+H1449+I1449)+J1450*(I1450+H1450+G1450)+J1451*(G1451+H1451+I1451)+J1452*(G1452+H1452+I1452))/(D1447*1000)</f>
        <v>8.1872</v>
      </c>
      <c r="M1447" s="56"/>
    </row>
    <row r="1448" spans="1:13" ht="15">
      <c r="A1448" s="177"/>
      <c r="B1448" s="6" t="s">
        <v>1578</v>
      </c>
      <c r="C1448" s="189"/>
      <c r="D1448" s="6"/>
      <c r="E1448" s="35" t="s">
        <v>19</v>
      </c>
      <c r="F1448" s="35" t="s">
        <v>79</v>
      </c>
      <c r="G1448" s="143">
        <v>4</v>
      </c>
      <c r="H1448" s="143">
        <v>2</v>
      </c>
      <c r="I1448" s="143">
        <v>5</v>
      </c>
      <c r="J1448" s="35">
        <v>238</v>
      </c>
      <c r="K1448" s="131">
        <v>236</v>
      </c>
      <c r="L1448" s="58"/>
      <c r="M1448" s="56"/>
    </row>
    <row r="1449" spans="1:13" ht="15">
      <c r="A1449" s="177"/>
      <c r="B1449" s="20" t="s">
        <v>1579</v>
      </c>
      <c r="C1449" s="189"/>
      <c r="D1449" s="20"/>
      <c r="E1449" s="35" t="s">
        <v>327</v>
      </c>
      <c r="F1449" s="35" t="s">
        <v>47</v>
      </c>
      <c r="G1449" s="134">
        <v>2</v>
      </c>
      <c r="H1449" s="134">
        <v>2</v>
      </c>
      <c r="I1449" s="134">
        <v>2</v>
      </c>
      <c r="J1449" s="35">
        <v>238</v>
      </c>
      <c r="K1449" s="131">
        <v>236</v>
      </c>
      <c r="L1449" s="58"/>
      <c r="M1449" s="56"/>
    </row>
    <row r="1450" spans="1:13" ht="15">
      <c r="A1450" s="177"/>
      <c r="B1450" s="6" t="s">
        <v>1580</v>
      </c>
      <c r="C1450" s="21"/>
      <c r="D1450" s="20"/>
      <c r="E1450" s="35" t="s">
        <v>22</v>
      </c>
      <c r="F1450" s="35" t="s">
        <v>79</v>
      </c>
      <c r="G1450" s="134">
        <v>5</v>
      </c>
      <c r="H1450" s="134">
        <v>5</v>
      </c>
      <c r="I1450" s="134">
        <v>0</v>
      </c>
      <c r="J1450" s="35">
        <v>238</v>
      </c>
      <c r="K1450" s="131">
        <v>236</v>
      </c>
      <c r="L1450" s="58"/>
      <c r="M1450" s="56"/>
    </row>
    <row r="1451" spans="1:13" ht="15">
      <c r="A1451" s="177"/>
      <c r="B1451" s="20" t="s">
        <v>1581</v>
      </c>
      <c r="C1451" s="21"/>
      <c r="D1451" s="20"/>
      <c r="E1451" s="35" t="s">
        <v>26</v>
      </c>
      <c r="F1451" s="35" t="s">
        <v>24</v>
      </c>
      <c r="G1451" s="134">
        <v>15</v>
      </c>
      <c r="H1451" s="134">
        <v>1</v>
      </c>
      <c r="I1451" s="134">
        <v>3</v>
      </c>
      <c r="J1451" s="35">
        <v>238</v>
      </c>
      <c r="K1451" s="131">
        <v>236</v>
      </c>
      <c r="L1451" s="58"/>
      <c r="M1451" s="56"/>
    </row>
    <row r="1452" spans="1:13" ht="15">
      <c r="A1452" s="177"/>
      <c r="B1452" s="20" t="s">
        <v>1582</v>
      </c>
      <c r="C1452" s="21"/>
      <c r="D1452" s="20"/>
      <c r="E1452" s="35" t="s">
        <v>18</v>
      </c>
      <c r="F1452" s="35" t="s">
        <v>22</v>
      </c>
      <c r="G1452" s="134">
        <v>11</v>
      </c>
      <c r="H1452" s="134">
        <v>9</v>
      </c>
      <c r="I1452" s="134">
        <v>8</v>
      </c>
      <c r="J1452" s="35">
        <v>238</v>
      </c>
      <c r="K1452" s="131">
        <v>236</v>
      </c>
      <c r="L1452" s="58"/>
      <c r="M1452" s="56"/>
    </row>
    <row r="1453" spans="1:13" ht="18" customHeight="1">
      <c r="A1453" s="163"/>
      <c r="B1453" s="6" t="s">
        <v>1583</v>
      </c>
      <c r="C1453" s="194" t="s">
        <v>1584</v>
      </c>
      <c r="D1453" s="6">
        <v>400</v>
      </c>
      <c r="E1453" s="35" t="s">
        <v>22</v>
      </c>
      <c r="F1453" s="35" t="s">
        <v>22</v>
      </c>
      <c r="G1453" s="143">
        <v>1</v>
      </c>
      <c r="H1453" s="143">
        <v>1</v>
      </c>
      <c r="I1453" s="143">
        <v>0</v>
      </c>
      <c r="J1453" s="35">
        <v>231</v>
      </c>
      <c r="K1453" s="131">
        <v>229</v>
      </c>
      <c r="L1453" s="58">
        <f>100*(J1453*(G1453+H1453+I1453)+J1454*(G1454+H1454+I1454)+J1455*(G1455+H1455+I1455)+J1456*(I1456+H1456+G1456)+J1457*(G1457+H1457+I1457)+J1458*(G1458+H1458+I1458))/(D1453*1000)</f>
        <v>6.06375</v>
      </c>
      <c r="M1453" s="56"/>
    </row>
    <row r="1454" spans="1:13" ht="15">
      <c r="A1454" s="163"/>
      <c r="B1454" s="7" t="s">
        <v>1585</v>
      </c>
      <c r="C1454" s="194"/>
      <c r="D1454" s="6"/>
      <c r="E1454" s="35" t="s">
        <v>24</v>
      </c>
      <c r="F1454" s="35" t="s">
        <v>24</v>
      </c>
      <c r="G1454" s="143">
        <v>11</v>
      </c>
      <c r="H1454" s="143">
        <v>14</v>
      </c>
      <c r="I1454" s="143">
        <v>11</v>
      </c>
      <c r="J1454" s="35">
        <v>231</v>
      </c>
      <c r="K1454" s="131">
        <v>229</v>
      </c>
      <c r="L1454" s="58"/>
      <c r="M1454" s="56"/>
    </row>
    <row r="1455" spans="1:13" ht="15">
      <c r="A1455" s="163"/>
      <c r="B1455" s="7" t="s">
        <v>1586</v>
      </c>
      <c r="C1455" s="194"/>
      <c r="D1455" s="6"/>
      <c r="E1455" s="35" t="s">
        <v>24</v>
      </c>
      <c r="F1455" s="35" t="s">
        <v>24</v>
      </c>
      <c r="G1455" s="143">
        <v>5</v>
      </c>
      <c r="H1455" s="143">
        <v>2</v>
      </c>
      <c r="I1455" s="143">
        <v>1</v>
      </c>
      <c r="J1455" s="35">
        <v>231</v>
      </c>
      <c r="K1455" s="131">
        <v>229</v>
      </c>
      <c r="L1455" s="58"/>
      <c r="M1455" s="56"/>
    </row>
    <row r="1456" spans="1:13" ht="15">
      <c r="A1456" s="163"/>
      <c r="B1456" s="7" t="s">
        <v>1587</v>
      </c>
      <c r="C1456" s="194"/>
      <c r="D1456" s="6"/>
      <c r="E1456" s="35" t="s">
        <v>24</v>
      </c>
      <c r="F1456" s="35" t="s">
        <v>24</v>
      </c>
      <c r="G1456" s="143">
        <v>19</v>
      </c>
      <c r="H1456" s="143">
        <v>8</v>
      </c>
      <c r="I1456" s="143">
        <v>19</v>
      </c>
      <c r="J1456" s="35">
        <v>231</v>
      </c>
      <c r="K1456" s="131">
        <v>229</v>
      </c>
      <c r="L1456" s="58"/>
      <c r="M1456" s="56"/>
    </row>
    <row r="1457" spans="1:13" ht="15">
      <c r="A1457" s="163"/>
      <c r="B1457" s="7" t="s">
        <v>460</v>
      </c>
      <c r="C1457" s="194"/>
      <c r="D1457" s="6"/>
      <c r="E1457" s="35" t="s">
        <v>24</v>
      </c>
      <c r="F1457" s="35" t="s">
        <v>24</v>
      </c>
      <c r="G1457" s="143">
        <v>0</v>
      </c>
      <c r="H1457" s="143">
        <v>2</v>
      </c>
      <c r="I1457" s="143">
        <v>2</v>
      </c>
      <c r="J1457" s="35">
        <v>231</v>
      </c>
      <c r="K1457" s="131">
        <v>229</v>
      </c>
      <c r="L1457" s="58"/>
      <c r="M1457" s="56"/>
    </row>
    <row r="1458" spans="1:13" ht="15">
      <c r="A1458" s="163"/>
      <c r="B1458" s="7" t="s">
        <v>1588</v>
      </c>
      <c r="C1458" s="194"/>
      <c r="D1458" s="6"/>
      <c r="E1458" s="35" t="s">
        <v>1589</v>
      </c>
      <c r="F1458" s="35" t="s">
        <v>80</v>
      </c>
      <c r="G1458" s="143">
        <v>2</v>
      </c>
      <c r="H1458" s="143">
        <v>5</v>
      </c>
      <c r="I1458" s="143">
        <v>2</v>
      </c>
      <c r="J1458" s="35">
        <v>231</v>
      </c>
      <c r="K1458" s="131">
        <v>229</v>
      </c>
      <c r="L1458" s="58"/>
      <c r="M1458" s="56"/>
    </row>
    <row r="1459" spans="1:13" ht="15" customHeight="1">
      <c r="A1459" s="163"/>
      <c r="B1459" s="6" t="s">
        <v>1590</v>
      </c>
      <c r="C1459" s="194" t="s">
        <v>1591</v>
      </c>
      <c r="D1459" s="6">
        <v>400</v>
      </c>
      <c r="E1459" s="35" t="s">
        <v>21</v>
      </c>
      <c r="F1459" s="35" t="s">
        <v>22</v>
      </c>
      <c r="G1459" s="125">
        <v>30</v>
      </c>
      <c r="H1459" s="125">
        <v>13</v>
      </c>
      <c r="I1459" s="125">
        <v>17</v>
      </c>
      <c r="J1459" s="35">
        <v>239</v>
      </c>
      <c r="K1459" s="131">
        <v>233</v>
      </c>
      <c r="L1459" s="58">
        <f>100*(J1459*(G1459+H1459+I1459)+J1460*(G1460+H1460+I1460)+J1461*(G1461+H1461+I1461))/(D1459*1000)</f>
        <v>6.3335</v>
      </c>
      <c r="M1459" s="56"/>
    </row>
    <row r="1460" spans="1:13" ht="15" customHeight="1">
      <c r="A1460" s="163"/>
      <c r="B1460" s="6" t="s">
        <v>1592</v>
      </c>
      <c r="C1460" s="194"/>
      <c r="D1460" s="6"/>
      <c r="E1460" s="35" t="s">
        <v>47</v>
      </c>
      <c r="F1460" s="35" t="s">
        <v>24</v>
      </c>
      <c r="G1460" s="125">
        <v>20</v>
      </c>
      <c r="H1460" s="125">
        <v>16</v>
      </c>
      <c r="I1460" s="125">
        <v>7</v>
      </c>
      <c r="J1460" s="35">
        <v>239</v>
      </c>
      <c r="K1460" s="131">
        <v>233</v>
      </c>
      <c r="L1460" s="58"/>
      <c r="M1460" s="56"/>
    </row>
    <row r="1461" spans="1:13" ht="15" customHeight="1">
      <c r="A1461" s="163"/>
      <c r="B1461" s="6" t="s">
        <v>1593</v>
      </c>
      <c r="C1461" s="194"/>
      <c r="D1461" s="6"/>
      <c r="E1461" s="35" t="s">
        <v>47</v>
      </c>
      <c r="F1461" s="35" t="s">
        <v>24</v>
      </c>
      <c r="G1461" s="125">
        <v>0</v>
      </c>
      <c r="H1461" s="125">
        <v>2</v>
      </c>
      <c r="I1461" s="125">
        <v>1</v>
      </c>
      <c r="J1461" s="35">
        <v>239</v>
      </c>
      <c r="K1461" s="131">
        <v>233</v>
      </c>
      <c r="L1461" s="58"/>
      <c r="M1461" s="56"/>
    </row>
    <row r="1462" spans="1:13" ht="15" customHeight="1">
      <c r="A1462" s="163"/>
      <c r="B1462" s="6" t="s">
        <v>1594</v>
      </c>
      <c r="C1462" s="194"/>
      <c r="D1462" s="6">
        <v>400</v>
      </c>
      <c r="E1462" s="35" t="s">
        <v>82</v>
      </c>
      <c r="F1462" s="35" t="s">
        <v>24</v>
      </c>
      <c r="G1462" s="125">
        <v>21</v>
      </c>
      <c r="H1462" s="125">
        <v>16</v>
      </c>
      <c r="I1462" s="125">
        <v>22</v>
      </c>
      <c r="J1462" s="35">
        <v>234</v>
      </c>
      <c r="K1462" s="131">
        <v>232</v>
      </c>
      <c r="L1462" s="58">
        <f>100*(J1462*(G1462+H1462+I1462)+J1463*(G1463+H1463+I1463)+J1464*(G1464+H1464+I1464))/(D1462*1000)</f>
        <v>9.711</v>
      </c>
      <c r="M1462" s="56"/>
    </row>
    <row r="1463" spans="1:13" ht="15" customHeight="1">
      <c r="A1463" s="163"/>
      <c r="B1463" s="6" t="s">
        <v>1595</v>
      </c>
      <c r="C1463" s="194"/>
      <c r="D1463" s="6"/>
      <c r="E1463" s="35" t="s">
        <v>18</v>
      </c>
      <c r="F1463" s="35" t="s">
        <v>19</v>
      </c>
      <c r="G1463" s="125">
        <v>6</v>
      </c>
      <c r="H1463" s="125">
        <v>9</v>
      </c>
      <c r="I1463" s="125">
        <v>25</v>
      </c>
      <c r="J1463" s="35">
        <v>234</v>
      </c>
      <c r="K1463" s="131">
        <v>232</v>
      </c>
      <c r="L1463" s="58"/>
      <c r="M1463" s="56"/>
    </row>
    <row r="1464" spans="1:13" ht="15" customHeight="1">
      <c r="A1464" s="163"/>
      <c r="B1464" s="6" t="s">
        <v>1596</v>
      </c>
      <c r="C1464" s="9"/>
      <c r="D1464" s="6"/>
      <c r="E1464" s="35" t="s">
        <v>82</v>
      </c>
      <c r="F1464" s="35" t="s">
        <v>24</v>
      </c>
      <c r="G1464" s="125">
        <v>28</v>
      </c>
      <c r="H1464" s="125">
        <v>20</v>
      </c>
      <c r="I1464" s="125">
        <v>19</v>
      </c>
      <c r="J1464" s="35">
        <v>234</v>
      </c>
      <c r="K1464" s="131">
        <v>232</v>
      </c>
      <c r="L1464" s="58"/>
      <c r="M1464" s="56"/>
    </row>
    <row r="1465" spans="1:13" ht="15.75" customHeight="1">
      <c r="A1465" s="177" t="s">
        <v>325</v>
      </c>
      <c r="B1465" s="6" t="s">
        <v>1597</v>
      </c>
      <c r="C1465" s="194" t="s">
        <v>1598</v>
      </c>
      <c r="D1465" s="6">
        <v>400</v>
      </c>
      <c r="E1465" s="35" t="s">
        <v>22</v>
      </c>
      <c r="F1465" s="35" t="s">
        <v>19</v>
      </c>
      <c r="G1465" s="143">
        <v>4</v>
      </c>
      <c r="H1465" s="143">
        <v>0</v>
      </c>
      <c r="I1465" s="143">
        <v>0</v>
      </c>
      <c r="J1465" s="35">
        <v>233</v>
      </c>
      <c r="K1465" s="131">
        <v>233</v>
      </c>
      <c r="L1465" s="58">
        <f>100*(J1465*(G1465+H1465+I1465)+J1466*(G1466+H1466+I1466)+J1467*(G1467+H1467+I1467))/(D1465*1000)</f>
        <v>7.74725</v>
      </c>
      <c r="M1465" s="56"/>
    </row>
    <row r="1466" spans="1:13" ht="15">
      <c r="A1466" s="177"/>
      <c r="B1466" s="6" t="s">
        <v>1599</v>
      </c>
      <c r="C1466" s="194"/>
      <c r="D1466" s="6"/>
      <c r="E1466" s="35" t="s">
        <v>30</v>
      </c>
      <c r="F1466" s="35" t="s">
        <v>24</v>
      </c>
      <c r="G1466" s="125">
        <v>36</v>
      </c>
      <c r="H1466" s="125">
        <v>34</v>
      </c>
      <c r="I1466" s="125">
        <v>51</v>
      </c>
      <c r="J1466" s="35">
        <v>233</v>
      </c>
      <c r="K1466" s="131">
        <v>233</v>
      </c>
      <c r="L1466" s="58"/>
      <c r="M1466" s="56"/>
    </row>
    <row r="1467" spans="1:13" ht="15">
      <c r="A1467" s="177"/>
      <c r="B1467" s="6" t="s">
        <v>1600</v>
      </c>
      <c r="C1467" s="194"/>
      <c r="D1467" s="6"/>
      <c r="E1467" s="35" t="s">
        <v>26</v>
      </c>
      <c r="F1467" s="35" t="s">
        <v>24</v>
      </c>
      <c r="G1467" s="143">
        <v>2</v>
      </c>
      <c r="H1467" s="143">
        <v>2</v>
      </c>
      <c r="I1467" s="143">
        <v>4</v>
      </c>
      <c r="J1467" s="35">
        <v>233</v>
      </c>
      <c r="K1467" s="131">
        <v>233</v>
      </c>
      <c r="L1467" s="58"/>
      <c r="M1467" s="56"/>
    </row>
    <row r="1468" spans="1:13" ht="15">
      <c r="A1468" s="177"/>
      <c r="B1468" s="6" t="s">
        <v>1601</v>
      </c>
      <c r="C1468" s="194"/>
      <c r="D1468" s="6">
        <v>400</v>
      </c>
      <c r="E1468" s="35" t="s">
        <v>19</v>
      </c>
      <c r="F1468" s="35" t="s">
        <v>79</v>
      </c>
      <c r="G1468" s="143">
        <v>1</v>
      </c>
      <c r="H1468" s="143">
        <v>1</v>
      </c>
      <c r="I1468" s="143">
        <v>0</v>
      </c>
      <c r="J1468" s="35">
        <v>236</v>
      </c>
      <c r="K1468" s="131">
        <v>231</v>
      </c>
      <c r="L1468" s="58">
        <f>100*(J1468*(G1468+H1468+I1468)+J1469*(G1469+H1469+I1469)+J1470*(G1470+H1470+I1470)+J1471*(I1471+H1471+G1471))/(D1468*1000)</f>
        <v>4.248</v>
      </c>
      <c r="M1468" s="56"/>
    </row>
    <row r="1469" spans="1:13" ht="15">
      <c r="A1469" s="177"/>
      <c r="B1469" s="6" t="s">
        <v>1602</v>
      </c>
      <c r="C1469" s="9"/>
      <c r="D1469" s="6"/>
      <c r="E1469" s="35" t="s">
        <v>47</v>
      </c>
      <c r="F1469" s="35" t="s">
        <v>24</v>
      </c>
      <c r="G1469" s="125">
        <v>10</v>
      </c>
      <c r="H1469" s="125">
        <v>24</v>
      </c>
      <c r="I1469" s="125">
        <v>28</v>
      </c>
      <c r="J1469" s="35">
        <v>236</v>
      </c>
      <c r="K1469" s="131">
        <v>231</v>
      </c>
      <c r="L1469" s="58"/>
      <c r="M1469" s="56"/>
    </row>
    <row r="1470" spans="1:13" ht="15">
      <c r="A1470" s="177"/>
      <c r="B1470" s="6" t="s">
        <v>1603</v>
      </c>
      <c r="C1470" s="9"/>
      <c r="D1470" s="6"/>
      <c r="E1470" s="35" t="s">
        <v>22</v>
      </c>
      <c r="F1470" s="35" t="s">
        <v>19</v>
      </c>
      <c r="G1470" s="125">
        <v>4</v>
      </c>
      <c r="H1470" s="125">
        <v>0</v>
      </c>
      <c r="I1470" s="125">
        <v>0</v>
      </c>
      <c r="J1470" s="35">
        <v>236</v>
      </c>
      <c r="K1470" s="131">
        <v>231</v>
      </c>
      <c r="L1470" s="58"/>
      <c r="M1470" s="56"/>
    </row>
    <row r="1471" spans="1:13" ht="15" customHeight="1">
      <c r="A1471" s="177"/>
      <c r="B1471" s="6" t="s">
        <v>1604</v>
      </c>
      <c r="C1471" s="9"/>
      <c r="D1471" s="6"/>
      <c r="E1471" s="35" t="s">
        <v>47</v>
      </c>
      <c r="F1471" s="35" t="s">
        <v>18</v>
      </c>
      <c r="G1471" s="125">
        <v>1</v>
      </c>
      <c r="H1471" s="125">
        <v>3</v>
      </c>
      <c r="I1471" s="125">
        <v>0</v>
      </c>
      <c r="J1471" s="35">
        <v>236</v>
      </c>
      <c r="K1471" s="131">
        <v>231</v>
      </c>
      <c r="L1471" s="58"/>
      <c r="M1471" s="56"/>
    </row>
    <row r="1472" spans="1:13" ht="15">
      <c r="A1472" s="177"/>
      <c r="B1472" s="6" t="s">
        <v>1605</v>
      </c>
      <c r="C1472" s="9"/>
      <c r="D1472" s="6">
        <v>400</v>
      </c>
      <c r="E1472" s="35" t="s">
        <v>18</v>
      </c>
      <c r="F1472" s="35" t="s">
        <v>19</v>
      </c>
      <c r="G1472" s="143">
        <v>11</v>
      </c>
      <c r="H1472" s="143">
        <v>6</v>
      </c>
      <c r="I1472" s="143">
        <v>30</v>
      </c>
      <c r="J1472" s="35">
        <v>236</v>
      </c>
      <c r="K1472" s="131">
        <v>232</v>
      </c>
      <c r="L1472" s="58">
        <f>100*(J1472*(G1472+H1472+I1472)+J1473*(G1473+H1473+I1473))/(D1472*1000)</f>
        <v>7.021</v>
      </c>
      <c r="M1472" s="56"/>
    </row>
    <row r="1473" spans="1:13" ht="15">
      <c r="A1473" s="177"/>
      <c r="B1473" s="7" t="s">
        <v>1606</v>
      </c>
      <c r="C1473" s="16"/>
      <c r="D1473" s="6"/>
      <c r="E1473" s="35" t="s">
        <v>26</v>
      </c>
      <c r="F1473" s="35" t="s">
        <v>18</v>
      </c>
      <c r="G1473" s="143">
        <v>18</v>
      </c>
      <c r="H1473" s="143">
        <v>34</v>
      </c>
      <c r="I1473" s="143">
        <v>20</v>
      </c>
      <c r="J1473" s="35">
        <v>236</v>
      </c>
      <c r="K1473" s="131">
        <v>232</v>
      </c>
      <c r="L1473" s="58"/>
      <c r="M1473" s="56"/>
    </row>
    <row r="1474" spans="1:13" ht="15">
      <c r="A1474" s="177"/>
      <c r="B1474" s="6" t="s">
        <v>1607</v>
      </c>
      <c r="C1474" s="16"/>
      <c r="D1474" s="6">
        <v>400</v>
      </c>
      <c r="E1474" s="35" t="s">
        <v>19</v>
      </c>
      <c r="F1474" s="35" t="s">
        <v>19</v>
      </c>
      <c r="G1474" s="143">
        <v>1</v>
      </c>
      <c r="H1474" s="143">
        <v>9</v>
      </c>
      <c r="I1474" s="143">
        <v>0</v>
      </c>
      <c r="J1474" s="35">
        <v>233</v>
      </c>
      <c r="K1474" s="131">
        <v>230</v>
      </c>
      <c r="L1474" s="58">
        <f>100*(J1474*(G1474+H1474+I1474)+J1475*(G1475+H1475+I1475)+J1476*(G1476+H1476+I1476))/(D1474*1000)</f>
        <v>4.427</v>
      </c>
      <c r="M1474" s="56"/>
    </row>
    <row r="1475" spans="1:13" ht="15">
      <c r="A1475" s="177"/>
      <c r="B1475" s="7" t="s">
        <v>1608</v>
      </c>
      <c r="C1475" s="9"/>
      <c r="D1475" s="6"/>
      <c r="E1475" s="35" t="s">
        <v>21</v>
      </c>
      <c r="F1475" s="35" t="s">
        <v>18</v>
      </c>
      <c r="G1475" s="143">
        <v>1</v>
      </c>
      <c r="H1475" s="143">
        <v>2</v>
      </c>
      <c r="I1475" s="143">
        <v>0</v>
      </c>
      <c r="J1475" s="35">
        <v>233</v>
      </c>
      <c r="K1475" s="131">
        <v>230</v>
      </c>
      <c r="L1475" s="58"/>
      <c r="M1475" s="56"/>
    </row>
    <row r="1476" spans="1:13" ht="15">
      <c r="A1476" s="85"/>
      <c r="B1476" s="7" t="s">
        <v>1609</v>
      </c>
      <c r="C1476" s="9"/>
      <c r="D1476" s="6"/>
      <c r="E1476" s="35" t="s">
        <v>26</v>
      </c>
      <c r="F1476" s="35" t="s">
        <v>24</v>
      </c>
      <c r="G1476" s="143">
        <v>22</v>
      </c>
      <c r="H1476" s="143">
        <v>18</v>
      </c>
      <c r="I1476" s="143">
        <v>23</v>
      </c>
      <c r="J1476" s="35">
        <v>233</v>
      </c>
      <c r="K1476" s="131">
        <v>230</v>
      </c>
      <c r="L1476" s="58"/>
      <c r="M1476" s="56"/>
    </row>
    <row r="1477" spans="1:13" ht="15.75" customHeight="1">
      <c r="A1477" s="199" t="s">
        <v>555</v>
      </c>
      <c r="B1477" s="6" t="s">
        <v>1610</v>
      </c>
      <c r="C1477" s="194" t="s">
        <v>1611</v>
      </c>
      <c r="D1477" s="6">
        <v>400</v>
      </c>
      <c r="E1477" s="35"/>
      <c r="F1477" s="35"/>
      <c r="G1477" s="143">
        <v>111</v>
      </c>
      <c r="H1477" s="143">
        <v>135</v>
      </c>
      <c r="I1477" s="143">
        <v>81</v>
      </c>
      <c r="J1477" s="35"/>
      <c r="K1477" s="131"/>
      <c r="L1477" s="58">
        <f>100*(J1477*(G1477+H1477+I1477)+J1478*(G1478+H1478+I1478)+J1479*(G1479+H1479+I1479))/(D1477*1000)</f>
        <v>13.21275</v>
      </c>
      <c r="M1477" s="56"/>
    </row>
    <row r="1478" spans="1:13" ht="15">
      <c r="A1478" s="199"/>
      <c r="B1478" s="6" t="s">
        <v>1612</v>
      </c>
      <c r="C1478" s="194"/>
      <c r="D1478" s="6"/>
      <c r="E1478" s="35" t="s">
        <v>82</v>
      </c>
      <c r="F1478" s="35" t="s">
        <v>24</v>
      </c>
      <c r="G1478" s="134">
        <v>19</v>
      </c>
      <c r="H1478" s="134">
        <v>19</v>
      </c>
      <c r="I1478" s="134">
        <v>70</v>
      </c>
      <c r="J1478" s="35">
        <v>237</v>
      </c>
      <c r="K1478" s="131">
        <v>232</v>
      </c>
      <c r="L1478" s="58"/>
      <c r="M1478" s="56"/>
    </row>
    <row r="1479" spans="1:13" ht="18.75" customHeight="1">
      <c r="A1479" s="97"/>
      <c r="B1479" s="6" t="s">
        <v>1613</v>
      </c>
      <c r="C1479" s="194"/>
      <c r="D1479" s="6"/>
      <c r="E1479" s="35" t="s">
        <v>21</v>
      </c>
      <c r="F1479" s="35" t="s">
        <v>21</v>
      </c>
      <c r="G1479" s="134">
        <v>35</v>
      </c>
      <c r="H1479" s="134">
        <v>31</v>
      </c>
      <c r="I1479" s="134">
        <v>49</v>
      </c>
      <c r="J1479" s="35">
        <v>237</v>
      </c>
      <c r="K1479" s="131">
        <v>232</v>
      </c>
      <c r="L1479" s="58"/>
      <c r="M1479" s="56"/>
    </row>
    <row r="1480" spans="1:13" ht="15.75" customHeight="1">
      <c r="A1480" s="200" t="s">
        <v>325</v>
      </c>
      <c r="B1480" s="6" t="s">
        <v>1614</v>
      </c>
      <c r="C1480" s="194" t="s">
        <v>1615</v>
      </c>
      <c r="D1480" s="6">
        <v>400</v>
      </c>
      <c r="E1480" s="35" t="s">
        <v>19</v>
      </c>
      <c r="F1480" s="35" t="s">
        <v>79</v>
      </c>
      <c r="G1480" s="125">
        <v>1</v>
      </c>
      <c r="H1480" s="125">
        <v>0</v>
      </c>
      <c r="I1480" s="125">
        <v>1</v>
      </c>
      <c r="J1480" s="35">
        <v>234</v>
      </c>
      <c r="K1480" s="131">
        <v>230</v>
      </c>
      <c r="L1480" s="58">
        <f>100*(J1480*(G1480+H1480+I1480)+J1481*(G1481+H1481+I1481)+J1482*(G1482+H1482+I1482)+J1483*(I1483+H1483+G1483)+J1484*(G1484+H1484+I1484)+J1485*(G1485+H1485+I1485))/(D1480*1000)</f>
        <v>21.5865</v>
      </c>
      <c r="M1480" s="56"/>
    </row>
    <row r="1481" spans="1:13" ht="15">
      <c r="A1481" s="200"/>
      <c r="B1481" s="6" t="s">
        <v>1616</v>
      </c>
      <c r="C1481" s="194"/>
      <c r="D1481" s="6"/>
      <c r="E1481" s="35" t="s">
        <v>19</v>
      </c>
      <c r="F1481" s="35" t="s">
        <v>19</v>
      </c>
      <c r="G1481" s="143">
        <v>1</v>
      </c>
      <c r="H1481" s="143">
        <v>2</v>
      </c>
      <c r="I1481" s="143">
        <v>2</v>
      </c>
      <c r="J1481" s="35">
        <v>234</v>
      </c>
      <c r="K1481" s="131">
        <v>230</v>
      </c>
      <c r="L1481" s="58"/>
      <c r="M1481" s="56"/>
    </row>
    <row r="1482" spans="1:13" ht="15">
      <c r="A1482" s="200"/>
      <c r="B1482" s="6" t="s">
        <v>1617</v>
      </c>
      <c r="C1482" s="194"/>
      <c r="D1482" s="6"/>
      <c r="E1482" s="35" t="s">
        <v>327</v>
      </c>
      <c r="F1482" s="35" t="s">
        <v>24</v>
      </c>
      <c r="G1482" s="125">
        <v>13</v>
      </c>
      <c r="H1482" s="125">
        <v>26</v>
      </c>
      <c r="I1482" s="125">
        <v>15</v>
      </c>
      <c r="J1482" s="35">
        <v>234</v>
      </c>
      <c r="K1482" s="131">
        <v>230</v>
      </c>
      <c r="L1482" s="58"/>
      <c r="M1482" s="56"/>
    </row>
    <row r="1483" spans="1:13" ht="15">
      <c r="A1483" s="200"/>
      <c r="B1483" s="6" t="s">
        <v>1618</v>
      </c>
      <c r="C1483" s="194"/>
      <c r="D1483" s="6"/>
      <c r="E1483" s="35" t="s">
        <v>30</v>
      </c>
      <c r="F1483" s="35" t="s">
        <v>24</v>
      </c>
      <c r="G1483" s="125">
        <v>25</v>
      </c>
      <c r="H1483" s="125">
        <v>24</v>
      </c>
      <c r="I1483" s="125">
        <v>24</v>
      </c>
      <c r="J1483" s="35">
        <v>234</v>
      </c>
      <c r="K1483" s="131">
        <v>230</v>
      </c>
      <c r="L1483" s="58"/>
      <c r="M1483" s="56"/>
    </row>
    <row r="1484" spans="1:13" ht="15">
      <c r="A1484" s="200"/>
      <c r="B1484" s="6" t="s">
        <v>1619</v>
      </c>
      <c r="C1484" s="194"/>
      <c r="D1484" s="6"/>
      <c r="E1484" s="35" t="s">
        <v>24</v>
      </c>
      <c r="F1484" s="35" t="s">
        <v>19</v>
      </c>
      <c r="G1484" s="125">
        <v>52</v>
      </c>
      <c r="H1484" s="125">
        <v>56</v>
      </c>
      <c r="I1484" s="125">
        <v>89</v>
      </c>
      <c r="J1484" s="35">
        <v>234</v>
      </c>
      <c r="K1484" s="131">
        <v>230</v>
      </c>
      <c r="L1484" s="58"/>
      <c r="M1484" s="56"/>
    </row>
    <row r="1485" spans="1:13" ht="15">
      <c r="A1485" s="200"/>
      <c r="B1485" s="6" t="s">
        <v>1620</v>
      </c>
      <c r="C1485" s="194"/>
      <c r="D1485" s="6"/>
      <c r="E1485" s="35" t="s">
        <v>22</v>
      </c>
      <c r="F1485" s="35" t="s">
        <v>19</v>
      </c>
      <c r="G1485" s="125">
        <v>15</v>
      </c>
      <c r="H1485" s="125">
        <v>9</v>
      </c>
      <c r="I1485" s="125">
        <v>14</v>
      </c>
      <c r="J1485" s="35">
        <v>234</v>
      </c>
      <c r="K1485" s="131">
        <v>230</v>
      </c>
      <c r="L1485" s="58"/>
      <c r="M1485" s="56"/>
    </row>
    <row r="1486" spans="1:13" ht="15">
      <c r="A1486" s="200"/>
      <c r="B1486" s="6" t="s">
        <v>1621</v>
      </c>
      <c r="C1486" s="194"/>
      <c r="D1486" s="6">
        <v>400</v>
      </c>
      <c r="E1486" s="35" t="s">
        <v>24</v>
      </c>
      <c r="F1486" s="35" t="s">
        <v>22</v>
      </c>
      <c r="G1486" s="125">
        <v>0</v>
      </c>
      <c r="H1486" s="125">
        <v>1</v>
      </c>
      <c r="I1486" s="125">
        <v>0</v>
      </c>
      <c r="J1486" s="35">
        <v>227</v>
      </c>
      <c r="K1486" s="131">
        <v>220</v>
      </c>
      <c r="L1486" s="58">
        <f>100*(J1486*(G1486+H1486+I1486)+J1487*(G1487+H1487+I1487)+J1488*(G1488+H1488+I1488)+J1489*(I1489+H1489+G1489)+J1490*(G1490+H1490+I1490))/(D1486*1000)</f>
        <v>8.0585</v>
      </c>
      <c r="M1486" s="56"/>
    </row>
    <row r="1487" spans="1:13" ht="15">
      <c r="A1487" s="200"/>
      <c r="B1487" s="6" t="s">
        <v>1622</v>
      </c>
      <c r="C1487" s="9"/>
      <c r="D1487" s="6"/>
      <c r="E1487" s="35" t="s">
        <v>30</v>
      </c>
      <c r="F1487" s="35" t="s">
        <v>24</v>
      </c>
      <c r="G1487" s="125">
        <v>29</v>
      </c>
      <c r="H1487" s="125">
        <v>30</v>
      </c>
      <c r="I1487" s="125">
        <v>21</v>
      </c>
      <c r="J1487" s="35">
        <v>227</v>
      </c>
      <c r="K1487" s="131">
        <v>220</v>
      </c>
      <c r="L1487" s="58"/>
      <c r="M1487" s="56"/>
    </row>
    <row r="1488" spans="1:13" ht="15">
      <c r="A1488" s="200"/>
      <c r="B1488" s="6" t="s">
        <v>1623</v>
      </c>
      <c r="C1488" s="9"/>
      <c r="D1488" s="6"/>
      <c r="E1488" s="35" t="s">
        <v>18</v>
      </c>
      <c r="F1488" s="35" t="s">
        <v>19</v>
      </c>
      <c r="G1488" s="125">
        <v>19</v>
      </c>
      <c r="H1488" s="125">
        <v>14</v>
      </c>
      <c r="I1488" s="125">
        <v>18</v>
      </c>
      <c r="J1488" s="35">
        <v>227</v>
      </c>
      <c r="K1488" s="131">
        <v>220</v>
      </c>
      <c r="L1488" s="58"/>
      <c r="M1488" s="56"/>
    </row>
    <row r="1489" spans="1:13" ht="15">
      <c r="A1489" s="200"/>
      <c r="B1489" s="6" t="s">
        <v>1481</v>
      </c>
      <c r="C1489" s="9"/>
      <c r="D1489" s="6"/>
      <c r="E1489" s="35" t="s">
        <v>22</v>
      </c>
      <c r="F1489" s="35" t="s">
        <v>19</v>
      </c>
      <c r="G1489" s="125">
        <v>2</v>
      </c>
      <c r="H1489" s="125">
        <v>2</v>
      </c>
      <c r="I1489" s="125">
        <v>5</v>
      </c>
      <c r="J1489" s="35">
        <v>227</v>
      </c>
      <c r="K1489" s="131">
        <v>220</v>
      </c>
      <c r="L1489" s="58"/>
      <c r="M1489" s="56"/>
    </row>
    <row r="1490" spans="1:13" ht="15">
      <c r="A1490" s="200"/>
      <c r="B1490" s="6" t="s">
        <v>1624</v>
      </c>
      <c r="C1490" s="9"/>
      <c r="D1490" s="6"/>
      <c r="E1490" s="35" t="s">
        <v>19</v>
      </c>
      <c r="F1490" s="35" t="s">
        <v>19</v>
      </c>
      <c r="G1490" s="125"/>
      <c r="H1490" s="125">
        <v>1</v>
      </c>
      <c r="I1490" s="125"/>
      <c r="J1490" s="35">
        <v>227</v>
      </c>
      <c r="K1490" s="131">
        <v>220</v>
      </c>
      <c r="L1490" s="58"/>
      <c r="M1490" s="56"/>
    </row>
    <row r="1491" spans="1:13" ht="37.5" customHeight="1">
      <c r="A1491" s="163"/>
      <c r="B1491" s="6" t="s">
        <v>1625</v>
      </c>
      <c r="C1491" s="194" t="s">
        <v>1626</v>
      </c>
      <c r="D1491" s="6">
        <v>400</v>
      </c>
      <c r="E1491" s="35" t="s">
        <v>21</v>
      </c>
      <c r="F1491" s="35" t="s">
        <v>24</v>
      </c>
      <c r="G1491" s="125">
        <v>1</v>
      </c>
      <c r="H1491" s="125">
        <v>0</v>
      </c>
      <c r="I1491" s="125">
        <v>0</v>
      </c>
      <c r="J1491" s="35">
        <v>233</v>
      </c>
      <c r="K1491" s="131">
        <v>231</v>
      </c>
      <c r="L1491" s="58">
        <f>100*(J1491*(G1491+H1491+I1491)+J1492*(G1492+H1492+I1492))/(D1491*1000)</f>
        <v>1.57275</v>
      </c>
      <c r="M1491" s="56"/>
    </row>
    <row r="1492" spans="1:13" ht="15">
      <c r="A1492" s="163"/>
      <c r="B1492" s="6" t="s">
        <v>1627</v>
      </c>
      <c r="C1492" s="194"/>
      <c r="D1492" s="6"/>
      <c r="E1492" s="35" t="s">
        <v>19</v>
      </c>
      <c r="F1492" s="35" t="s">
        <v>19</v>
      </c>
      <c r="G1492" s="125">
        <v>10</v>
      </c>
      <c r="H1492" s="125">
        <v>14</v>
      </c>
      <c r="I1492" s="125">
        <v>2</v>
      </c>
      <c r="J1492" s="35">
        <v>233</v>
      </c>
      <c r="K1492" s="131">
        <v>231</v>
      </c>
      <c r="L1492" s="58"/>
      <c r="M1492" s="56"/>
    </row>
    <row r="1493" spans="1:13" ht="15">
      <c r="A1493" s="163"/>
      <c r="B1493" s="6" t="s">
        <v>1628</v>
      </c>
      <c r="C1493" s="16"/>
      <c r="D1493" s="6">
        <v>400</v>
      </c>
      <c r="E1493" s="35" t="s">
        <v>47</v>
      </c>
      <c r="F1493" s="35" t="s">
        <v>24</v>
      </c>
      <c r="G1493" s="125">
        <v>5</v>
      </c>
      <c r="H1493" s="125">
        <v>7</v>
      </c>
      <c r="I1493" s="125">
        <v>3</v>
      </c>
      <c r="J1493" s="35">
        <v>236</v>
      </c>
      <c r="K1493" s="131">
        <v>233</v>
      </c>
      <c r="L1493" s="58">
        <f>100*(J1493*(G1493+H1493+I1493)+J1494*(G1494+H1494+I1494)+J1495*(G1495+H1495+I1495)+J1496*(I1496+H1496+G1496)+J1497*(G1497+H1497+I1497)+J1498*(G1498+H1498+I1498)+J1499*(G1499+H1499+I1499))/(D1493*1000)</f>
        <v>14.042</v>
      </c>
      <c r="M1493" s="56"/>
    </row>
    <row r="1494" spans="1:13" ht="15">
      <c r="A1494" s="163"/>
      <c r="B1494" s="6" t="s">
        <v>1629</v>
      </c>
      <c r="C1494" s="9"/>
      <c r="D1494" s="6"/>
      <c r="E1494" s="35" t="s">
        <v>21</v>
      </c>
      <c r="F1494" s="35" t="s">
        <v>24</v>
      </c>
      <c r="G1494" s="125">
        <v>19</v>
      </c>
      <c r="H1494" s="125">
        <v>24</v>
      </c>
      <c r="I1494" s="125">
        <v>30</v>
      </c>
      <c r="J1494" s="35">
        <v>236</v>
      </c>
      <c r="K1494" s="131">
        <v>233</v>
      </c>
      <c r="L1494" s="58"/>
      <c r="M1494" s="56"/>
    </row>
    <row r="1495" spans="1:13" ht="15">
      <c r="A1495" s="163"/>
      <c r="B1495" s="6" t="s">
        <v>1630</v>
      </c>
      <c r="C1495" s="9"/>
      <c r="D1495" s="6"/>
      <c r="E1495" s="35" t="s">
        <v>24</v>
      </c>
      <c r="F1495" s="35" t="s">
        <v>22</v>
      </c>
      <c r="G1495" s="125">
        <v>1</v>
      </c>
      <c r="H1495" s="125">
        <v>2</v>
      </c>
      <c r="I1495" s="125">
        <v>0</v>
      </c>
      <c r="J1495" s="35">
        <v>236</v>
      </c>
      <c r="K1495" s="131">
        <v>233</v>
      </c>
      <c r="L1495" s="58"/>
      <c r="M1495" s="56"/>
    </row>
    <row r="1496" spans="1:13" ht="15">
      <c r="A1496" s="163"/>
      <c r="B1496" s="6" t="s">
        <v>1147</v>
      </c>
      <c r="C1496" s="9"/>
      <c r="D1496" s="6"/>
      <c r="E1496" s="35" t="s">
        <v>47</v>
      </c>
      <c r="F1496" s="35" t="s">
        <v>24</v>
      </c>
      <c r="G1496" s="125">
        <v>6</v>
      </c>
      <c r="H1496" s="125">
        <v>28</v>
      </c>
      <c r="I1496" s="125">
        <v>42</v>
      </c>
      <c r="J1496" s="35">
        <v>236</v>
      </c>
      <c r="K1496" s="131">
        <v>233</v>
      </c>
      <c r="L1496" s="58"/>
      <c r="M1496" s="56"/>
    </row>
    <row r="1497" spans="1:13" ht="15">
      <c r="A1497" s="163"/>
      <c r="B1497" s="6" t="s">
        <v>1631</v>
      </c>
      <c r="C1497" s="9"/>
      <c r="D1497" s="6"/>
      <c r="E1497" s="35" t="s">
        <v>21</v>
      </c>
      <c r="F1497" s="35" t="s">
        <v>24</v>
      </c>
      <c r="G1497" s="125">
        <v>15</v>
      </c>
      <c r="H1497" s="125">
        <v>21</v>
      </c>
      <c r="I1497" s="125">
        <v>10</v>
      </c>
      <c r="J1497" s="35">
        <v>236</v>
      </c>
      <c r="K1497" s="131">
        <v>233</v>
      </c>
      <c r="L1497" s="58"/>
      <c r="M1497" s="56"/>
    </row>
    <row r="1498" spans="1:13" ht="15">
      <c r="A1498" s="163"/>
      <c r="B1498" s="6" t="s">
        <v>1632</v>
      </c>
      <c r="C1498" s="9"/>
      <c r="D1498" s="6"/>
      <c r="E1498" s="35" t="s">
        <v>18</v>
      </c>
      <c r="F1498" s="35" t="s">
        <v>18</v>
      </c>
      <c r="G1498" s="125">
        <v>8</v>
      </c>
      <c r="H1498" s="125">
        <v>3</v>
      </c>
      <c r="I1498" s="125">
        <v>6</v>
      </c>
      <c r="J1498" s="35">
        <v>236</v>
      </c>
      <c r="K1498" s="131">
        <v>233</v>
      </c>
      <c r="L1498" s="58"/>
      <c r="M1498" s="56"/>
    </row>
    <row r="1499" spans="1:13" ht="15">
      <c r="A1499" s="163"/>
      <c r="B1499" s="6" t="s">
        <v>287</v>
      </c>
      <c r="C1499" s="9"/>
      <c r="D1499" s="6"/>
      <c r="E1499" s="35" t="s">
        <v>24</v>
      </c>
      <c r="F1499" s="35" t="s">
        <v>22</v>
      </c>
      <c r="G1499" s="125">
        <v>5</v>
      </c>
      <c r="H1499" s="125">
        <v>1</v>
      </c>
      <c r="I1499" s="125">
        <v>2</v>
      </c>
      <c r="J1499" s="35">
        <v>236</v>
      </c>
      <c r="K1499" s="131">
        <v>233</v>
      </c>
      <c r="L1499" s="58"/>
      <c r="M1499" s="56"/>
    </row>
    <row r="1500" spans="1:13" ht="15.75" customHeight="1">
      <c r="A1500" s="163"/>
      <c r="B1500" s="6" t="s">
        <v>1633</v>
      </c>
      <c r="C1500" s="194" t="s">
        <v>1634</v>
      </c>
      <c r="D1500" s="6">
        <v>630</v>
      </c>
      <c r="E1500" s="35" t="s">
        <v>47</v>
      </c>
      <c r="F1500" s="35" t="s">
        <v>24</v>
      </c>
      <c r="G1500" s="143">
        <v>3</v>
      </c>
      <c r="H1500" s="143">
        <v>10</v>
      </c>
      <c r="I1500" s="143">
        <v>14</v>
      </c>
      <c r="J1500" s="35">
        <v>239</v>
      </c>
      <c r="K1500" s="131">
        <v>223</v>
      </c>
      <c r="L1500" s="58">
        <f>100*(J1500*(G1500+H1500+I1500))/(D1500*1000)</f>
        <v>1.0242857142857142</v>
      </c>
      <c r="M1500" s="56"/>
    </row>
    <row r="1501" spans="1:13" ht="15">
      <c r="A1501" s="163"/>
      <c r="B1501" s="6" t="s">
        <v>1635</v>
      </c>
      <c r="C1501" s="194"/>
      <c r="D1501" s="6">
        <v>630</v>
      </c>
      <c r="E1501" s="35" t="s">
        <v>26</v>
      </c>
      <c r="F1501" s="35" t="s">
        <v>24</v>
      </c>
      <c r="G1501" s="143">
        <v>12</v>
      </c>
      <c r="H1501" s="143">
        <v>30</v>
      </c>
      <c r="I1501" s="143">
        <v>80</v>
      </c>
      <c r="J1501" s="35">
        <v>239</v>
      </c>
      <c r="K1501" s="131">
        <v>232</v>
      </c>
      <c r="L1501" s="58">
        <f>100*(J1501*(G1501+H1501+I1501)+J1502*(G1502+H1502+I1502)+J1503*(G1503+H1503+I1503)+J1504*(I1504+H1504+G1504)+J1505*(G1505+H1505+I1505)+J1506*(G1506+H1506+I1506))/(D1501*1000)</f>
        <v>11.380952380952381</v>
      </c>
      <c r="M1501" s="56"/>
    </row>
    <row r="1502" spans="1:13" ht="15">
      <c r="A1502" s="163"/>
      <c r="B1502" s="6" t="s">
        <v>1636</v>
      </c>
      <c r="C1502" s="194"/>
      <c r="D1502" s="6"/>
      <c r="E1502" s="35" t="s">
        <v>47</v>
      </c>
      <c r="F1502" s="35" t="s">
        <v>24</v>
      </c>
      <c r="G1502" s="143">
        <v>15</v>
      </c>
      <c r="H1502" s="143">
        <v>0</v>
      </c>
      <c r="I1502" s="143">
        <v>6</v>
      </c>
      <c r="J1502" s="35">
        <v>239</v>
      </c>
      <c r="K1502" s="131">
        <v>232</v>
      </c>
      <c r="L1502" s="58"/>
      <c r="M1502" s="56"/>
    </row>
    <row r="1503" spans="1:13" ht="15">
      <c r="A1503" s="163"/>
      <c r="B1503" s="6" t="s">
        <v>1637</v>
      </c>
      <c r="C1503" s="194"/>
      <c r="D1503" s="6"/>
      <c r="E1503" s="35" t="s">
        <v>22</v>
      </c>
      <c r="F1503" s="35" t="s">
        <v>22</v>
      </c>
      <c r="G1503" s="143">
        <v>10</v>
      </c>
      <c r="H1503" s="143">
        <v>12</v>
      </c>
      <c r="I1503" s="143">
        <v>19</v>
      </c>
      <c r="J1503" s="35">
        <v>239</v>
      </c>
      <c r="K1503" s="131">
        <v>232</v>
      </c>
      <c r="L1503" s="58"/>
      <c r="M1503" s="56"/>
    </row>
    <row r="1504" spans="1:13" ht="15">
      <c r="A1504" s="163"/>
      <c r="B1504" s="6" t="s">
        <v>1638</v>
      </c>
      <c r="C1504" s="194"/>
      <c r="D1504" s="6"/>
      <c r="E1504" s="35" t="s">
        <v>22</v>
      </c>
      <c r="F1504" s="35" t="s">
        <v>22</v>
      </c>
      <c r="G1504" s="143">
        <v>2</v>
      </c>
      <c r="H1504" s="143">
        <v>5</v>
      </c>
      <c r="I1504" s="143">
        <v>0</v>
      </c>
      <c r="J1504" s="35">
        <v>239</v>
      </c>
      <c r="K1504" s="131">
        <v>232</v>
      </c>
      <c r="L1504" s="58"/>
      <c r="M1504" s="56"/>
    </row>
    <row r="1505" spans="1:13" ht="15">
      <c r="A1505" s="163"/>
      <c r="B1505" s="6" t="s">
        <v>1639</v>
      </c>
      <c r="C1505" s="9"/>
      <c r="D1505" s="6"/>
      <c r="E1505" s="35" t="s">
        <v>26</v>
      </c>
      <c r="F1505" s="35" t="s">
        <v>24</v>
      </c>
      <c r="G1505" s="143">
        <v>9</v>
      </c>
      <c r="H1505" s="143">
        <v>15</v>
      </c>
      <c r="I1505" s="143">
        <v>9</v>
      </c>
      <c r="J1505" s="35">
        <v>239</v>
      </c>
      <c r="K1505" s="131">
        <v>232</v>
      </c>
      <c r="L1505" s="58"/>
      <c r="M1505" s="56"/>
    </row>
    <row r="1506" spans="1:13" ht="15">
      <c r="A1506" s="163"/>
      <c r="B1506" s="6" t="s">
        <v>1640</v>
      </c>
      <c r="C1506" s="9"/>
      <c r="D1506" s="6"/>
      <c r="E1506" s="35" t="s">
        <v>26</v>
      </c>
      <c r="F1506" s="35" t="s">
        <v>24</v>
      </c>
      <c r="G1506" s="143">
        <v>30</v>
      </c>
      <c r="H1506" s="143">
        <v>20</v>
      </c>
      <c r="I1506" s="143">
        <v>26</v>
      </c>
      <c r="J1506" s="35">
        <v>239</v>
      </c>
      <c r="K1506" s="131">
        <v>232</v>
      </c>
      <c r="L1506" s="58"/>
      <c r="M1506" s="56"/>
    </row>
    <row r="1507" spans="1:13" ht="26.25" customHeight="1">
      <c r="A1507" s="171"/>
      <c r="B1507" s="6" t="s">
        <v>1641</v>
      </c>
      <c r="C1507" s="194" t="s">
        <v>1642</v>
      </c>
      <c r="D1507" s="6">
        <v>400</v>
      </c>
      <c r="E1507" s="35" t="s">
        <v>22</v>
      </c>
      <c r="F1507" s="35" t="s">
        <v>19</v>
      </c>
      <c r="G1507" s="125">
        <v>1</v>
      </c>
      <c r="H1507" s="125">
        <v>2</v>
      </c>
      <c r="I1507" s="125">
        <v>0</v>
      </c>
      <c r="J1507" s="35">
        <v>245</v>
      </c>
      <c r="K1507" s="131">
        <v>240</v>
      </c>
      <c r="L1507" s="58">
        <f>100*(J1507*(G1507+H1507+I1507)+J1508*(G1508+H1508+I1508)+J1509*(G1509+H1509+I1509))/(D1507*1000)</f>
        <v>3.73625</v>
      </c>
      <c r="M1507" s="56"/>
    </row>
    <row r="1508" spans="1:13" ht="15">
      <c r="A1508" s="171"/>
      <c r="B1508" s="6" t="s">
        <v>1643</v>
      </c>
      <c r="C1508" s="194"/>
      <c r="D1508" s="6"/>
      <c r="E1508" s="35" t="s">
        <v>47</v>
      </c>
      <c r="F1508" s="35" t="s">
        <v>22</v>
      </c>
      <c r="G1508" s="125">
        <v>12</v>
      </c>
      <c r="H1508" s="125">
        <v>17</v>
      </c>
      <c r="I1508" s="125">
        <v>16</v>
      </c>
      <c r="J1508" s="35">
        <v>245</v>
      </c>
      <c r="K1508" s="131">
        <v>240</v>
      </c>
      <c r="L1508" s="58"/>
      <c r="M1508" s="56"/>
    </row>
    <row r="1509" spans="1:13" ht="15">
      <c r="A1509" s="171"/>
      <c r="B1509" s="6" t="s">
        <v>1644</v>
      </c>
      <c r="C1509" s="194"/>
      <c r="D1509" s="6"/>
      <c r="E1509" s="35" t="s">
        <v>47</v>
      </c>
      <c r="F1509" s="35" t="s">
        <v>22</v>
      </c>
      <c r="G1509" s="125">
        <v>2</v>
      </c>
      <c r="H1509" s="125">
        <v>5</v>
      </c>
      <c r="I1509" s="125">
        <v>6</v>
      </c>
      <c r="J1509" s="35">
        <v>245</v>
      </c>
      <c r="K1509" s="131">
        <v>240</v>
      </c>
      <c r="L1509" s="58"/>
      <c r="M1509" s="56"/>
    </row>
    <row r="1510" spans="1:13" ht="15">
      <c r="A1510" s="171"/>
      <c r="B1510" s="6" t="s">
        <v>1645</v>
      </c>
      <c r="C1510" s="9"/>
      <c r="D1510" s="6">
        <v>320</v>
      </c>
      <c r="E1510" s="35" t="s">
        <v>26</v>
      </c>
      <c r="F1510" s="35" t="s">
        <v>22</v>
      </c>
      <c r="G1510" s="125">
        <v>31</v>
      </c>
      <c r="H1510" s="125">
        <v>36</v>
      </c>
      <c r="I1510" s="125">
        <v>18</v>
      </c>
      <c r="J1510" s="35">
        <v>244</v>
      </c>
      <c r="K1510" s="131">
        <v>239</v>
      </c>
      <c r="L1510" s="58">
        <f>100*(J1510*(G1510+H1510+I1510)+J1511*(G1511+H1511+I1511)+J1512*(G1512+H1512+I1512)+J1513*(I1513+H1513+G1513)+J1514*(G1514+H1514+I1514))/(D1510*1000)</f>
        <v>39.42125</v>
      </c>
      <c r="M1510" s="56"/>
    </row>
    <row r="1511" spans="1:13" ht="15">
      <c r="A1511" s="171"/>
      <c r="B1511" s="6" t="s">
        <v>1646</v>
      </c>
      <c r="C1511" s="9"/>
      <c r="D1511" s="6"/>
      <c r="E1511" s="35" t="s">
        <v>18</v>
      </c>
      <c r="F1511" s="35" t="s">
        <v>19</v>
      </c>
      <c r="G1511" s="125">
        <v>7</v>
      </c>
      <c r="H1511" s="125">
        <v>28</v>
      </c>
      <c r="I1511" s="125">
        <v>12</v>
      </c>
      <c r="J1511" s="35">
        <v>244</v>
      </c>
      <c r="K1511" s="131">
        <v>239</v>
      </c>
      <c r="L1511" s="58"/>
      <c r="M1511" s="56"/>
    </row>
    <row r="1512" spans="1:13" ht="15">
      <c r="A1512" s="171"/>
      <c r="B1512" s="6" t="s">
        <v>1647</v>
      </c>
      <c r="C1512" s="9"/>
      <c r="D1512" s="6"/>
      <c r="E1512" s="35" t="s">
        <v>26</v>
      </c>
      <c r="F1512" s="35" t="s">
        <v>22</v>
      </c>
      <c r="G1512" s="125">
        <v>88</v>
      </c>
      <c r="H1512" s="125">
        <v>46</v>
      </c>
      <c r="I1512" s="125">
        <v>61</v>
      </c>
      <c r="J1512" s="35">
        <v>244</v>
      </c>
      <c r="K1512" s="131">
        <v>239</v>
      </c>
      <c r="L1512" s="58"/>
      <c r="M1512" s="56"/>
    </row>
    <row r="1513" spans="1:13" ht="15">
      <c r="A1513" s="171"/>
      <c r="B1513" s="6" t="s">
        <v>1648</v>
      </c>
      <c r="C1513" s="9"/>
      <c r="D1513" s="6"/>
      <c r="E1513" s="35" t="s">
        <v>26</v>
      </c>
      <c r="F1513" s="35" t="s">
        <v>22</v>
      </c>
      <c r="G1513" s="125">
        <v>34</v>
      </c>
      <c r="H1513" s="125">
        <v>41</v>
      </c>
      <c r="I1513" s="125">
        <v>18</v>
      </c>
      <c r="J1513" s="35">
        <v>244</v>
      </c>
      <c r="K1513" s="131">
        <v>239</v>
      </c>
      <c r="L1513" s="58"/>
      <c r="M1513" s="56"/>
    </row>
    <row r="1514" spans="1:13" ht="15">
      <c r="A1514" s="171"/>
      <c r="B1514" s="6" t="s">
        <v>1649</v>
      </c>
      <c r="C1514" s="9"/>
      <c r="D1514" s="6"/>
      <c r="E1514" s="35" t="s">
        <v>47</v>
      </c>
      <c r="F1514" s="35" t="s">
        <v>22</v>
      </c>
      <c r="G1514" s="125">
        <v>40</v>
      </c>
      <c r="H1514" s="125">
        <v>37</v>
      </c>
      <c r="I1514" s="125">
        <v>20</v>
      </c>
      <c r="J1514" s="35">
        <v>244</v>
      </c>
      <c r="K1514" s="131">
        <v>239</v>
      </c>
      <c r="L1514" s="58"/>
      <c r="M1514" s="56"/>
    </row>
    <row r="1515" spans="1:13" ht="15.75" customHeight="1">
      <c r="A1515" s="177" t="s">
        <v>325</v>
      </c>
      <c r="B1515" s="6" t="s">
        <v>1650</v>
      </c>
      <c r="C1515" s="9"/>
      <c r="D1515" s="6">
        <v>400</v>
      </c>
      <c r="E1515" s="35" t="s">
        <v>47</v>
      </c>
      <c r="F1515" s="35" t="s">
        <v>24</v>
      </c>
      <c r="G1515" s="125">
        <v>117</v>
      </c>
      <c r="H1515" s="125">
        <v>111</v>
      </c>
      <c r="I1515" s="125">
        <v>110</v>
      </c>
      <c r="J1515" s="35">
        <v>243</v>
      </c>
      <c r="K1515" s="131">
        <v>234</v>
      </c>
      <c r="L1515" s="58">
        <f>100*(J1515*(G1515+H1515+I1515)+J1516*(G1516+H1516+I1516)+J1517*(G1517+H1517+I1517)+J1518*(I1518+H1518+G1518)+J1519*(G1519+H1519+I1519)+J1520*(G1520+H1520+I1520)+J1521*(I1521+H1521+G1521)+J1522*(G1522+H1522+I1522))/(D1515*1000)</f>
        <v>35.478</v>
      </c>
      <c r="M1515" s="56"/>
    </row>
    <row r="1516" spans="1:13" ht="15" customHeight="1">
      <c r="A1516" s="177"/>
      <c r="B1516" s="6" t="s">
        <v>1651</v>
      </c>
      <c r="C1516" s="194" t="s">
        <v>1652</v>
      </c>
      <c r="D1516" s="6"/>
      <c r="E1516" s="35" t="s">
        <v>24</v>
      </c>
      <c r="F1516" s="35" t="s">
        <v>18</v>
      </c>
      <c r="G1516" s="125">
        <v>10</v>
      </c>
      <c r="H1516" s="125">
        <v>11</v>
      </c>
      <c r="I1516" s="125">
        <v>7</v>
      </c>
      <c r="J1516" s="35">
        <v>243</v>
      </c>
      <c r="K1516" s="131">
        <v>234</v>
      </c>
      <c r="L1516" s="58"/>
      <c r="M1516" s="56"/>
    </row>
    <row r="1517" spans="1:13" ht="15">
      <c r="A1517" s="177"/>
      <c r="B1517" s="6" t="s">
        <v>1653</v>
      </c>
      <c r="C1517" s="194"/>
      <c r="D1517" s="6"/>
      <c r="E1517" s="35" t="s">
        <v>21</v>
      </c>
      <c r="F1517" s="35" t="s">
        <v>21</v>
      </c>
      <c r="G1517" s="125">
        <v>8</v>
      </c>
      <c r="H1517" s="125">
        <v>6</v>
      </c>
      <c r="I1517" s="125">
        <v>11</v>
      </c>
      <c r="J1517" s="35">
        <v>243</v>
      </c>
      <c r="K1517" s="131">
        <v>234</v>
      </c>
      <c r="L1517" s="58"/>
      <c r="M1517" s="56"/>
    </row>
    <row r="1518" spans="1:13" ht="15">
      <c r="A1518" s="177"/>
      <c r="B1518" s="6" t="s">
        <v>1654</v>
      </c>
      <c r="C1518" s="194"/>
      <c r="D1518" s="6"/>
      <c r="E1518" s="35" t="s">
        <v>47</v>
      </c>
      <c r="F1518" s="35" t="s">
        <v>21</v>
      </c>
      <c r="G1518" s="125">
        <v>20</v>
      </c>
      <c r="H1518" s="125">
        <v>6</v>
      </c>
      <c r="I1518" s="125">
        <v>12</v>
      </c>
      <c r="J1518" s="35">
        <v>243</v>
      </c>
      <c r="K1518" s="131">
        <v>234</v>
      </c>
      <c r="L1518" s="58"/>
      <c r="M1518" s="56"/>
    </row>
    <row r="1519" spans="1:13" ht="15">
      <c r="A1519" s="177"/>
      <c r="B1519" s="6" t="s">
        <v>1655</v>
      </c>
      <c r="C1519" s="9"/>
      <c r="D1519" s="6"/>
      <c r="E1519" s="35" t="s">
        <v>24</v>
      </c>
      <c r="F1519" s="35" t="s">
        <v>22</v>
      </c>
      <c r="G1519" s="125">
        <v>34</v>
      </c>
      <c r="H1519" s="125">
        <v>35</v>
      </c>
      <c r="I1519" s="125">
        <v>14</v>
      </c>
      <c r="J1519" s="35">
        <v>243</v>
      </c>
      <c r="K1519" s="131">
        <v>234</v>
      </c>
      <c r="L1519" s="58"/>
      <c r="M1519" s="56"/>
    </row>
    <row r="1520" spans="1:13" ht="15">
      <c r="A1520" s="177"/>
      <c r="B1520" s="6" t="s">
        <v>1656</v>
      </c>
      <c r="C1520" s="9"/>
      <c r="D1520" s="6"/>
      <c r="E1520" s="35" t="s">
        <v>18</v>
      </c>
      <c r="F1520" s="35" t="s">
        <v>19</v>
      </c>
      <c r="G1520" s="125">
        <v>17</v>
      </c>
      <c r="H1520" s="125">
        <v>23</v>
      </c>
      <c r="I1520" s="125">
        <v>19</v>
      </c>
      <c r="J1520" s="35">
        <v>243</v>
      </c>
      <c r="K1520" s="131">
        <v>234</v>
      </c>
      <c r="L1520" s="58"/>
      <c r="M1520" s="56"/>
    </row>
    <row r="1521" spans="1:13" ht="15">
      <c r="A1521" s="177"/>
      <c r="B1521" s="6" t="s">
        <v>1657</v>
      </c>
      <c r="C1521" s="9"/>
      <c r="D1521" s="6"/>
      <c r="E1521" s="35" t="s">
        <v>21</v>
      </c>
      <c r="F1521" s="35" t="s">
        <v>24</v>
      </c>
      <c r="G1521" s="125">
        <v>4</v>
      </c>
      <c r="H1521" s="125">
        <v>3</v>
      </c>
      <c r="I1521" s="125">
        <v>2</v>
      </c>
      <c r="J1521" s="35">
        <v>243</v>
      </c>
      <c r="K1521" s="131">
        <v>234</v>
      </c>
      <c r="L1521" s="58"/>
      <c r="M1521" s="56"/>
    </row>
    <row r="1522" spans="1:13" ht="15">
      <c r="A1522" s="177"/>
      <c r="B1522" s="6" t="s">
        <v>1658</v>
      </c>
      <c r="C1522" s="9"/>
      <c r="D1522" s="6"/>
      <c r="E1522" s="35" t="s">
        <v>47</v>
      </c>
      <c r="F1522" s="35" t="s">
        <v>18</v>
      </c>
      <c r="G1522" s="125">
        <v>2</v>
      </c>
      <c r="H1522" s="125">
        <v>0</v>
      </c>
      <c r="I1522" s="125">
        <v>2</v>
      </c>
      <c r="J1522" s="35">
        <v>243</v>
      </c>
      <c r="K1522" s="131">
        <v>234</v>
      </c>
      <c r="L1522" s="58"/>
      <c r="M1522" s="56"/>
    </row>
    <row r="1523" spans="1:13" ht="15">
      <c r="A1523" s="177"/>
      <c r="B1523" s="6" t="s">
        <v>1659</v>
      </c>
      <c r="C1523" s="9"/>
      <c r="D1523" s="6">
        <v>400</v>
      </c>
      <c r="E1523" s="35" t="s">
        <v>47</v>
      </c>
      <c r="F1523" s="35" t="s">
        <v>24</v>
      </c>
      <c r="G1523" s="125">
        <v>151</v>
      </c>
      <c r="H1523" s="125">
        <v>162</v>
      </c>
      <c r="I1523" s="125">
        <v>161</v>
      </c>
      <c r="J1523" s="35">
        <v>241</v>
      </c>
      <c r="K1523" s="131">
        <v>239</v>
      </c>
      <c r="L1523" s="58">
        <f>100*(J1523*(G1523+H1523+I1523)+J1524*(G1524+H1524+I1524)+J1525*(G1525+H1525+I1525)+J1526*(I1526+H1526+G1526)+J1527*(G1527+H1527+I1527)+J1528*(G1528+H1528+I1528)+J1529*(G1529+H1529+I1529))/(D1523*1000)</f>
        <v>36.632</v>
      </c>
      <c r="M1523" s="56"/>
    </row>
    <row r="1524" spans="1:13" ht="15">
      <c r="A1524" s="177"/>
      <c r="B1524" s="6" t="s">
        <v>1660</v>
      </c>
      <c r="C1524" s="9"/>
      <c r="D1524" s="6"/>
      <c r="E1524" s="35" t="s">
        <v>24</v>
      </c>
      <c r="F1524" s="35" t="s">
        <v>22</v>
      </c>
      <c r="G1524" s="125">
        <v>17</v>
      </c>
      <c r="H1524" s="125">
        <v>6</v>
      </c>
      <c r="I1524" s="125">
        <v>14</v>
      </c>
      <c r="J1524" s="35">
        <v>241</v>
      </c>
      <c r="K1524" s="131">
        <v>239</v>
      </c>
      <c r="L1524" s="58"/>
      <c r="M1524" s="56"/>
    </row>
    <row r="1525" spans="1:13" ht="15">
      <c r="A1525" s="177"/>
      <c r="B1525" s="6" t="s">
        <v>1661</v>
      </c>
      <c r="C1525" s="9"/>
      <c r="D1525" s="6"/>
      <c r="E1525" s="35" t="s">
        <v>24</v>
      </c>
      <c r="F1525" s="35" t="s">
        <v>18</v>
      </c>
      <c r="G1525" s="125">
        <v>4</v>
      </c>
      <c r="H1525" s="125">
        <v>6</v>
      </c>
      <c r="I1525" s="125">
        <v>12</v>
      </c>
      <c r="J1525" s="35">
        <v>241</v>
      </c>
      <c r="K1525" s="131">
        <v>239</v>
      </c>
      <c r="L1525" s="58"/>
      <c r="M1525" s="56"/>
    </row>
    <row r="1526" spans="1:13" ht="15">
      <c r="A1526" s="177"/>
      <c r="B1526" s="6" t="s">
        <v>1662</v>
      </c>
      <c r="C1526" s="9"/>
      <c r="D1526" s="6"/>
      <c r="E1526" s="35" t="s">
        <v>24</v>
      </c>
      <c r="F1526" s="35" t="s">
        <v>22</v>
      </c>
      <c r="G1526" s="125">
        <v>18</v>
      </c>
      <c r="H1526" s="125">
        <v>10</v>
      </c>
      <c r="I1526" s="125">
        <v>3</v>
      </c>
      <c r="J1526" s="35">
        <v>241</v>
      </c>
      <c r="K1526" s="131">
        <v>239</v>
      </c>
      <c r="L1526" s="58"/>
      <c r="M1526" s="56"/>
    </row>
    <row r="1527" spans="1:13" ht="15">
      <c r="A1527" s="177"/>
      <c r="B1527" s="6" t="s">
        <v>1663</v>
      </c>
      <c r="C1527" s="9"/>
      <c r="D1527" s="6"/>
      <c r="E1527" s="35" t="s">
        <v>21</v>
      </c>
      <c r="F1527" s="35" t="s">
        <v>24</v>
      </c>
      <c r="G1527" s="125">
        <v>7</v>
      </c>
      <c r="H1527" s="125">
        <v>10</v>
      </c>
      <c r="I1527" s="125">
        <v>0</v>
      </c>
      <c r="J1527" s="35">
        <v>241</v>
      </c>
      <c r="K1527" s="131">
        <v>239</v>
      </c>
      <c r="L1527" s="58"/>
      <c r="M1527" s="56"/>
    </row>
    <row r="1528" spans="1:13" ht="15">
      <c r="A1528" s="177"/>
      <c r="B1528" s="6" t="s">
        <v>1664</v>
      </c>
      <c r="C1528" s="9"/>
      <c r="D1528" s="6"/>
      <c r="E1528" s="35" t="s">
        <v>22</v>
      </c>
      <c r="F1528" s="35" t="s">
        <v>19</v>
      </c>
      <c r="G1528" s="125">
        <v>2</v>
      </c>
      <c r="H1528" s="125">
        <v>0</v>
      </c>
      <c r="I1528" s="125">
        <v>6</v>
      </c>
      <c r="J1528" s="35">
        <v>241</v>
      </c>
      <c r="K1528" s="131">
        <v>239</v>
      </c>
      <c r="L1528" s="58"/>
      <c r="M1528" s="56"/>
    </row>
    <row r="1529" spans="1:13" ht="15">
      <c r="A1529" s="177"/>
      <c r="B1529" s="6" t="s">
        <v>1665</v>
      </c>
      <c r="C1529" s="9"/>
      <c r="D1529" s="6"/>
      <c r="E1529" s="35" t="s">
        <v>18</v>
      </c>
      <c r="F1529" s="35" t="s">
        <v>18</v>
      </c>
      <c r="G1529" s="125">
        <v>15</v>
      </c>
      <c r="H1529" s="125">
        <v>1</v>
      </c>
      <c r="I1529" s="125">
        <v>3</v>
      </c>
      <c r="J1529" s="35">
        <v>241</v>
      </c>
      <c r="K1529" s="131">
        <v>239</v>
      </c>
      <c r="L1529" s="58"/>
      <c r="M1529" s="56"/>
    </row>
    <row r="1530" spans="1:13" ht="15">
      <c r="A1530" s="177"/>
      <c r="B1530" s="6" t="s">
        <v>1666</v>
      </c>
      <c r="C1530" s="9"/>
      <c r="D1530" s="6">
        <v>400</v>
      </c>
      <c r="E1530" s="35" t="s">
        <v>26</v>
      </c>
      <c r="F1530" s="35" t="s">
        <v>24</v>
      </c>
      <c r="G1530" s="125">
        <v>0</v>
      </c>
      <c r="H1530" s="125">
        <v>2</v>
      </c>
      <c r="I1530" s="125">
        <v>0</v>
      </c>
      <c r="J1530" s="126">
        <v>234</v>
      </c>
      <c r="K1530" s="127">
        <v>231</v>
      </c>
      <c r="L1530" s="58">
        <f>100*(J1530*(G1530+H1530+I1530)+J1531*(G1531+H1531+I1531)+J1532*(G1532+H1532+I1532)+J1533*(I1533+H1533+G1533)+J1534*(G1534+H1534+I1534)+J1535*(G1535+H1535+I1535)+J1536*(I1536+H1536+G1536)+J1537*(G1537+H1537+I1537))/(D1530*1000)</f>
        <v>16.9065</v>
      </c>
      <c r="M1530" s="56"/>
    </row>
    <row r="1531" spans="1:13" ht="26.25">
      <c r="A1531" s="177"/>
      <c r="B1531" s="7" t="s">
        <v>1667</v>
      </c>
      <c r="C1531" s="9" t="s">
        <v>1668</v>
      </c>
      <c r="D1531" s="6"/>
      <c r="E1531" s="35" t="s">
        <v>24</v>
      </c>
      <c r="F1531" s="35" t="s">
        <v>18</v>
      </c>
      <c r="G1531" s="125">
        <v>4</v>
      </c>
      <c r="H1531" s="125">
        <v>22</v>
      </c>
      <c r="I1531" s="125">
        <v>20</v>
      </c>
      <c r="J1531" s="126">
        <v>234</v>
      </c>
      <c r="K1531" s="127">
        <v>231</v>
      </c>
      <c r="L1531" s="58"/>
      <c r="M1531" s="56"/>
    </row>
    <row r="1532" spans="1:13" ht="15">
      <c r="A1532" s="177"/>
      <c r="B1532" s="7" t="s">
        <v>1669</v>
      </c>
      <c r="C1532" s="9"/>
      <c r="D1532" s="6"/>
      <c r="E1532" s="35" t="s">
        <v>21</v>
      </c>
      <c r="F1532" s="35" t="s">
        <v>24</v>
      </c>
      <c r="G1532" s="125">
        <v>20</v>
      </c>
      <c r="H1532" s="125">
        <v>16</v>
      </c>
      <c r="I1532" s="125">
        <v>10</v>
      </c>
      <c r="J1532" s="126">
        <v>234</v>
      </c>
      <c r="K1532" s="127">
        <v>231</v>
      </c>
      <c r="L1532" s="58"/>
      <c r="M1532" s="56"/>
    </row>
    <row r="1533" spans="1:13" ht="15">
      <c r="A1533" s="177"/>
      <c r="B1533" s="7" t="s">
        <v>1670</v>
      </c>
      <c r="C1533" s="9"/>
      <c r="D1533" s="6"/>
      <c r="E1533" s="35" t="s">
        <v>21</v>
      </c>
      <c r="F1533" s="35" t="s">
        <v>24</v>
      </c>
      <c r="G1533" s="125">
        <v>40</v>
      </c>
      <c r="H1533" s="125">
        <v>11</v>
      </c>
      <c r="I1533" s="125">
        <v>15</v>
      </c>
      <c r="J1533" s="126">
        <v>234</v>
      </c>
      <c r="K1533" s="127">
        <v>231</v>
      </c>
      <c r="L1533" s="58"/>
      <c r="M1533" s="56"/>
    </row>
    <row r="1534" spans="1:13" ht="15">
      <c r="A1534" s="177"/>
      <c r="B1534" s="7" t="s">
        <v>1671</v>
      </c>
      <c r="C1534" s="9"/>
      <c r="D1534" s="6"/>
      <c r="E1534" s="35" t="s">
        <v>26</v>
      </c>
      <c r="F1534" s="35" t="s">
        <v>18</v>
      </c>
      <c r="G1534" s="125">
        <v>14</v>
      </c>
      <c r="H1534" s="125">
        <v>20</v>
      </c>
      <c r="I1534" s="125">
        <v>30</v>
      </c>
      <c r="J1534" s="126">
        <v>234</v>
      </c>
      <c r="K1534" s="127">
        <v>231</v>
      </c>
      <c r="L1534" s="58"/>
      <c r="M1534" s="56"/>
    </row>
    <row r="1535" spans="1:13" ht="15">
      <c r="A1535" s="177"/>
      <c r="B1535" s="7" t="s">
        <v>1672</v>
      </c>
      <c r="C1535" s="9"/>
      <c r="D1535" s="6"/>
      <c r="E1535" s="35" t="s">
        <v>26</v>
      </c>
      <c r="F1535" s="35" t="s">
        <v>18</v>
      </c>
      <c r="G1535" s="125">
        <v>28</v>
      </c>
      <c r="H1535" s="125">
        <v>8</v>
      </c>
      <c r="I1535" s="125">
        <v>20</v>
      </c>
      <c r="J1535" s="126">
        <v>234</v>
      </c>
      <c r="K1535" s="127">
        <v>231</v>
      </c>
      <c r="L1535" s="58"/>
      <c r="M1535" s="56"/>
    </row>
    <row r="1536" spans="1:13" ht="15">
      <c r="A1536" s="177"/>
      <c r="B1536" s="7" t="s">
        <v>1673</v>
      </c>
      <c r="C1536" s="9"/>
      <c r="D1536" s="6"/>
      <c r="E1536" s="35" t="s">
        <v>26</v>
      </c>
      <c r="F1536" s="35" t="s">
        <v>21</v>
      </c>
      <c r="G1536" s="125">
        <v>2</v>
      </c>
      <c r="H1536" s="125">
        <v>2</v>
      </c>
      <c r="I1536" s="125">
        <v>1</v>
      </c>
      <c r="J1536" s="126">
        <v>234</v>
      </c>
      <c r="K1536" s="127">
        <v>231</v>
      </c>
      <c r="L1536" s="58"/>
      <c r="M1536" s="56"/>
    </row>
    <row r="1537" spans="1:13" ht="15">
      <c r="A1537" s="177"/>
      <c r="B1537" s="7" t="s">
        <v>1674</v>
      </c>
      <c r="C1537" s="9"/>
      <c r="D1537" s="6"/>
      <c r="E1537" s="35" t="s">
        <v>79</v>
      </c>
      <c r="F1537" s="35" t="s">
        <v>80</v>
      </c>
      <c r="G1537" s="125">
        <v>0</v>
      </c>
      <c r="H1537" s="125">
        <v>2</v>
      </c>
      <c r="I1537" s="125">
        <v>2</v>
      </c>
      <c r="J1537" s="126">
        <v>234</v>
      </c>
      <c r="K1537" s="127">
        <v>231</v>
      </c>
      <c r="L1537" s="58"/>
      <c r="M1537" s="56"/>
    </row>
    <row r="1538" spans="1:13" ht="15">
      <c r="A1538" s="177"/>
      <c r="B1538" s="6" t="s">
        <v>1675</v>
      </c>
      <c r="C1538" s="9"/>
      <c r="D1538" s="6">
        <v>315</v>
      </c>
      <c r="E1538" s="35" t="s">
        <v>22</v>
      </c>
      <c r="F1538" s="35" t="s">
        <v>19</v>
      </c>
      <c r="G1538" s="125">
        <v>2</v>
      </c>
      <c r="H1538" s="125">
        <v>0</v>
      </c>
      <c r="I1538" s="125">
        <v>0</v>
      </c>
      <c r="J1538" s="126">
        <v>236</v>
      </c>
      <c r="K1538" s="127">
        <v>234</v>
      </c>
      <c r="L1538" s="58">
        <f>100*(J1538*(G1538+H1538+I1538)+J1539*(G1539+H1539+I1539)+J1540*(G1540+H1540+I1540))/(D1538*1000)</f>
        <v>4.57015873015873</v>
      </c>
      <c r="M1538" s="56"/>
    </row>
    <row r="1539" spans="1:13" ht="15">
      <c r="A1539" s="177"/>
      <c r="B1539" s="7" t="s">
        <v>1676</v>
      </c>
      <c r="C1539" s="9"/>
      <c r="D1539" s="6"/>
      <c r="E1539" s="35" t="s">
        <v>30</v>
      </c>
      <c r="F1539" s="35" t="s">
        <v>18</v>
      </c>
      <c r="G1539" s="125">
        <v>8</v>
      </c>
      <c r="H1539" s="125">
        <v>28</v>
      </c>
      <c r="I1539" s="125">
        <v>22</v>
      </c>
      <c r="J1539" s="126">
        <v>236</v>
      </c>
      <c r="K1539" s="127">
        <v>234</v>
      </c>
      <c r="L1539" s="58"/>
      <c r="M1539" s="56"/>
    </row>
    <row r="1540" spans="1:13" ht="15">
      <c r="A1540" s="177"/>
      <c r="B1540" s="7" t="s">
        <v>1677</v>
      </c>
      <c r="C1540" s="9"/>
      <c r="D1540" s="6"/>
      <c r="E1540" s="35" t="s">
        <v>47</v>
      </c>
      <c r="F1540" s="35" t="s">
        <v>18</v>
      </c>
      <c r="G1540" s="125">
        <v>0</v>
      </c>
      <c r="H1540" s="125">
        <v>0</v>
      </c>
      <c r="I1540" s="125">
        <v>1</v>
      </c>
      <c r="J1540" s="126">
        <v>236</v>
      </c>
      <c r="K1540" s="127">
        <v>234</v>
      </c>
      <c r="L1540" s="58"/>
      <c r="M1540" s="56"/>
    </row>
    <row r="1541" spans="1:13" ht="15.75" customHeight="1">
      <c r="A1541" s="171" t="s">
        <v>281</v>
      </c>
      <c r="B1541" s="6" t="s">
        <v>1678</v>
      </c>
      <c r="C1541" s="194" t="s">
        <v>1679</v>
      </c>
      <c r="D1541" s="6">
        <v>630</v>
      </c>
      <c r="E1541" s="35" t="s">
        <v>21</v>
      </c>
      <c r="F1541" s="35" t="s">
        <v>22</v>
      </c>
      <c r="G1541" s="143">
        <v>10</v>
      </c>
      <c r="H1541" s="143">
        <v>1</v>
      </c>
      <c r="I1541" s="143">
        <v>1</v>
      </c>
      <c r="J1541" s="35">
        <v>222</v>
      </c>
      <c r="K1541" s="131">
        <v>220</v>
      </c>
      <c r="L1541" s="58">
        <f>100*(J1541*(G1541+H1541+I1541)+J1542*(G1542+H1542+I1542)+J1543*(G1543+H1543+I1543)+J1544*(I1544+H1544+G1544)+J1545*(G1545+H1545+I1545))/(D1541*1000)</f>
        <v>2.0085714285714285</v>
      </c>
      <c r="M1541" s="56"/>
    </row>
    <row r="1542" spans="1:13" ht="15">
      <c r="A1542" s="171"/>
      <c r="B1542" s="28" t="s">
        <v>1680</v>
      </c>
      <c r="C1542" s="194"/>
      <c r="D1542" s="6"/>
      <c r="E1542" s="35" t="s">
        <v>21</v>
      </c>
      <c r="F1542" s="35" t="s">
        <v>18</v>
      </c>
      <c r="G1542" s="134">
        <v>10</v>
      </c>
      <c r="H1542" s="134">
        <v>8</v>
      </c>
      <c r="I1542" s="134">
        <v>14</v>
      </c>
      <c r="J1542" s="35">
        <v>222</v>
      </c>
      <c r="K1542" s="131">
        <v>220</v>
      </c>
      <c r="L1542" s="58"/>
      <c r="M1542" s="56"/>
    </row>
    <row r="1543" spans="1:13" ht="15">
      <c r="A1543" s="171"/>
      <c r="B1543" s="28" t="s">
        <v>1681</v>
      </c>
      <c r="C1543" s="194"/>
      <c r="D1543" s="6"/>
      <c r="E1543" s="35" t="s">
        <v>24</v>
      </c>
      <c r="F1543" s="35" t="s">
        <v>22</v>
      </c>
      <c r="G1543" s="134">
        <v>2</v>
      </c>
      <c r="H1543" s="134">
        <v>2</v>
      </c>
      <c r="I1543" s="134">
        <v>2</v>
      </c>
      <c r="J1543" s="35">
        <v>222</v>
      </c>
      <c r="K1543" s="131">
        <v>220</v>
      </c>
      <c r="L1543" s="58"/>
      <c r="M1543" s="56"/>
    </row>
    <row r="1544" spans="1:13" ht="15">
      <c r="A1544" s="171"/>
      <c r="B1544" s="28" t="s">
        <v>911</v>
      </c>
      <c r="C1544" s="194"/>
      <c r="D1544" s="6"/>
      <c r="E1544" s="35" t="s">
        <v>19</v>
      </c>
      <c r="F1544" s="35" t="s">
        <v>19</v>
      </c>
      <c r="G1544" s="143">
        <v>3</v>
      </c>
      <c r="H1544" s="143"/>
      <c r="I1544" s="143"/>
      <c r="J1544" s="35">
        <v>222</v>
      </c>
      <c r="K1544" s="131">
        <v>220</v>
      </c>
      <c r="L1544" s="58"/>
      <c r="M1544" s="56"/>
    </row>
    <row r="1545" spans="1:13" ht="15">
      <c r="A1545" s="171"/>
      <c r="B1545" s="28" t="s">
        <v>1682</v>
      </c>
      <c r="C1545" s="16"/>
      <c r="D1545" s="6"/>
      <c r="E1545" s="35" t="s">
        <v>30</v>
      </c>
      <c r="F1545" s="35" t="s">
        <v>21</v>
      </c>
      <c r="G1545" s="134">
        <v>0</v>
      </c>
      <c r="H1545" s="134">
        <v>2</v>
      </c>
      <c r="I1545" s="134">
        <v>2</v>
      </c>
      <c r="J1545" s="35">
        <v>222</v>
      </c>
      <c r="K1545" s="131">
        <v>220</v>
      </c>
      <c r="L1545" s="58"/>
      <c r="M1545" s="56"/>
    </row>
    <row r="1546" spans="1:13" ht="15">
      <c r="A1546" s="171"/>
      <c r="B1546" s="6" t="s">
        <v>1683</v>
      </c>
      <c r="C1546" s="9"/>
      <c r="D1546" s="6">
        <v>630</v>
      </c>
      <c r="E1546" s="35" t="s">
        <v>19</v>
      </c>
      <c r="F1546" s="35" t="s">
        <v>19</v>
      </c>
      <c r="G1546" s="134">
        <v>6</v>
      </c>
      <c r="H1546" s="134">
        <v>3</v>
      </c>
      <c r="I1546" s="134">
        <v>18</v>
      </c>
      <c r="J1546" s="35">
        <v>230</v>
      </c>
      <c r="K1546" s="131">
        <v>228</v>
      </c>
      <c r="L1546" s="58">
        <f>100*(J1546*(G1546+H1546+I1546)+J1547*(G1547+H1547+I1547)+J1548*(G1548+H1548+I1548)+J1549*(I1549+H1549+G1549)+J1550*(G1550+H1550+I1550)+J1551*(G1551+H1551+I1551))/(D1546*1000)</f>
        <v>10.441269841269841</v>
      </c>
      <c r="M1546" s="56"/>
    </row>
    <row r="1547" spans="1:13" ht="15">
      <c r="A1547" s="171"/>
      <c r="B1547" s="28" t="s">
        <v>1684</v>
      </c>
      <c r="C1547" s="9"/>
      <c r="D1547" s="6"/>
      <c r="E1547" s="35" t="s">
        <v>21</v>
      </c>
      <c r="F1547" s="35" t="s">
        <v>22</v>
      </c>
      <c r="G1547" s="134">
        <v>33</v>
      </c>
      <c r="H1547" s="134">
        <v>60</v>
      </c>
      <c r="I1547" s="134">
        <v>40</v>
      </c>
      <c r="J1547" s="35">
        <v>230</v>
      </c>
      <c r="K1547" s="131">
        <v>228</v>
      </c>
      <c r="L1547" s="58"/>
      <c r="M1547" s="56"/>
    </row>
    <row r="1548" spans="1:13" ht="15">
      <c r="A1548" s="171"/>
      <c r="B1548" s="28" t="s">
        <v>1685</v>
      </c>
      <c r="C1548" s="9"/>
      <c r="D1548" s="6"/>
      <c r="E1548" s="35" t="s">
        <v>47</v>
      </c>
      <c r="F1548" s="35" t="s">
        <v>24</v>
      </c>
      <c r="G1548" s="134">
        <v>4</v>
      </c>
      <c r="H1548" s="134">
        <v>8</v>
      </c>
      <c r="I1548" s="134">
        <v>11</v>
      </c>
      <c r="J1548" s="35">
        <v>230</v>
      </c>
      <c r="K1548" s="131">
        <v>228</v>
      </c>
      <c r="L1548" s="58"/>
      <c r="M1548" s="56"/>
    </row>
    <row r="1549" spans="1:13" ht="15">
      <c r="A1549" s="171"/>
      <c r="B1549" s="28" t="s">
        <v>1686</v>
      </c>
      <c r="C1549" s="9"/>
      <c r="D1549" s="6"/>
      <c r="E1549" s="35" t="s">
        <v>21</v>
      </c>
      <c r="F1549" s="35" t="s">
        <v>19</v>
      </c>
      <c r="G1549" s="134">
        <v>9</v>
      </c>
      <c r="H1549" s="134">
        <v>41</v>
      </c>
      <c r="I1549" s="134">
        <v>13</v>
      </c>
      <c r="J1549" s="35">
        <v>230</v>
      </c>
      <c r="K1549" s="131">
        <v>228</v>
      </c>
      <c r="L1549" s="58"/>
      <c r="M1549" s="56"/>
    </row>
    <row r="1550" spans="1:13" ht="15">
      <c r="A1550" s="171"/>
      <c r="B1550" s="28" t="s">
        <v>1687</v>
      </c>
      <c r="C1550" s="9"/>
      <c r="D1550" s="6"/>
      <c r="E1550" s="35" t="s">
        <v>47</v>
      </c>
      <c r="F1550" s="35" t="s">
        <v>24</v>
      </c>
      <c r="G1550" s="134">
        <v>14</v>
      </c>
      <c r="H1550" s="134">
        <v>14</v>
      </c>
      <c r="I1550" s="134">
        <v>11</v>
      </c>
      <c r="J1550" s="35">
        <v>230</v>
      </c>
      <c r="K1550" s="131">
        <v>228</v>
      </c>
      <c r="L1550" s="58"/>
      <c r="M1550" s="56"/>
    </row>
    <row r="1551" spans="1:13" ht="15">
      <c r="A1551" s="171"/>
      <c r="B1551" s="6" t="s">
        <v>1688</v>
      </c>
      <c r="C1551" s="9"/>
      <c r="D1551" s="6"/>
      <c r="E1551" s="35" t="s">
        <v>80</v>
      </c>
      <c r="F1551" s="35" t="s">
        <v>80</v>
      </c>
      <c r="G1551" s="143">
        <v>0</v>
      </c>
      <c r="H1551" s="143">
        <v>1</v>
      </c>
      <c r="I1551" s="143">
        <v>0</v>
      </c>
      <c r="J1551" s="35">
        <v>230</v>
      </c>
      <c r="K1551" s="131">
        <v>228</v>
      </c>
      <c r="L1551" s="58"/>
      <c r="M1551" s="56"/>
    </row>
    <row r="1552" spans="1:13" ht="15.75" customHeight="1">
      <c r="A1552" s="177" t="s">
        <v>325</v>
      </c>
      <c r="B1552" s="6" t="s">
        <v>1689</v>
      </c>
      <c r="C1552" s="9"/>
      <c r="D1552" s="6">
        <v>320</v>
      </c>
      <c r="E1552" s="35" t="s">
        <v>21</v>
      </c>
      <c r="F1552" s="35" t="s">
        <v>19</v>
      </c>
      <c r="G1552" s="143"/>
      <c r="H1552" s="143">
        <v>11</v>
      </c>
      <c r="I1552" s="143"/>
      <c r="J1552" s="126">
        <v>238</v>
      </c>
      <c r="K1552" s="127">
        <v>231</v>
      </c>
      <c r="L1552" s="58">
        <f>100*(J1552*(G1552+H1552+I1552)+J1553*(G1553+H1553+I1553)+J1554*(G1554+H1554+I1554)+J1555*(I1555+H1555+G1555))/(D1552*1000)</f>
        <v>9.296875</v>
      </c>
      <c r="M1552" s="56"/>
    </row>
    <row r="1553" spans="1:13" ht="15" customHeight="1">
      <c r="A1553" s="177"/>
      <c r="B1553" s="7" t="s">
        <v>1690</v>
      </c>
      <c r="C1553" s="194" t="s">
        <v>1691</v>
      </c>
      <c r="D1553" s="6"/>
      <c r="E1553" s="35" t="s">
        <v>24</v>
      </c>
      <c r="F1553" s="35" t="s">
        <v>24</v>
      </c>
      <c r="G1553" s="125">
        <v>18</v>
      </c>
      <c r="H1553" s="125">
        <v>38</v>
      </c>
      <c r="I1553" s="125">
        <v>17</v>
      </c>
      <c r="J1553" s="126">
        <v>238</v>
      </c>
      <c r="K1553" s="127">
        <v>231</v>
      </c>
      <c r="L1553" s="58"/>
      <c r="M1553" s="56"/>
    </row>
    <row r="1554" spans="1:13" ht="15">
      <c r="A1554" s="177"/>
      <c r="B1554" s="7" t="s">
        <v>1692</v>
      </c>
      <c r="C1554" s="194"/>
      <c r="D1554" s="6"/>
      <c r="E1554" s="35" t="s">
        <v>18</v>
      </c>
      <c r="F1554" s="35" t="s">
        <v>19</v>
      </c>
      <c r="G1554" s="125">
        <v>3</v>
      </c>
      <c r="H1554" s="125">
        <v>10</v>
      </c>
      <c r="I1554" s="125">
        <v>2</v>
      </c>
      <c r="J1554" s="126">
        <v>238</v>
      </c>
      <c r="K1554" s="127">
        <v>231</v>
      </c>
      <c r="L1554" s="58"/>
      <c r="M1554" s="56"/>
    </row>
    <row r="1555" spans="1:13" ht="15">
      <c r="A1555" s="177"/>
      <c r="B1555" s="7" t="s">
        <v>1693</v>
      </c>
      <c r="C1555" s="194"/>
      <c r="D1555" s="6"/>
      <c r="E1555" s="35" t="s">
        <v>24</v>
      </c>
      <c r="F1555" s="35" t="s">
        <v>19</v>
      </c>
      <c r="G1555" s="125">
        <v>16</v>
      </c>
      <c r="H1555" s="125">
        <v>3</v>
      </c>
      <c r="I1555" s="125">
        <v>7</v>
      </c>
      <c r="J1555" s="126">
        <v>238</v>
      </c>
      <c r="K1555" s="127">
        <v>231</v>
      </c>
      <c r="L1555" s="58"/>
      <c r="M1555" s="56"/>
    </row>
    <row r="1556" spans="1:13" ht="15">
      <c r="A1556" s="177"/>
      <c r="B1556" s="6" t="s">
        <v>1694</v>
      </c>
      <c r="C1556" s="16"/>
      <c r="D1556" s="6">
        <v>400</v>
      </c>
      <c r="E1556" s="35" t="s">
        <v>21</v>
      </c>
      <c r="F1556" s="35" t="s">
        <v>19</v>
      </c>
      <c r="G1556" s="125">
        <v>5</v>
      </c>
      <c r="H1556" s="125">
        <v>7</v>
      </c>
      <c r="I1556" s="125">
        <v>18</v>
      </c>
      <c r="J1556" s="126">
        <v>225</v>
      </c>
      <c r="K1556" s="127">
        <v>222</v>
      </c>
      <c r="L1556" s="58">
        <f>100*(J1556*(G1556+H1556+I1556)+J1557*(G1557+H1557+I1557)+J1558*(G1558+H1558+I1558)+J1559*(I1559+H1559+G1559)+J1560*(G1560+H1560+I1560))/(D1556*1000)</f>
        <v>9.3375</v>
      </c>
      <c r="M1556" s="56"/>
    </row>
    <row r="1557" spans="1:13" ht="15">
      <c r="A1557" s="177"/>
      <c r="B1557" s="7" t="s">
        <v>1695</v>
      </c>
      <c r="C1557" s="9"/>
      <c r="D1557" s="6"/>
      <c r="E1557" s="35" t="s">
        <v>19</v>
      </c>
      <c r="F1557" s="35" t="s">
        <v>79</v>
      </c>
      <c r="G1557" s="125">
        <v>7</v>
      </c>
      <c r="H1557" s="125">
        <v>20</v>
      </c>
      <c r="I1557" s="125">
        <v>27</v>
      </c>
      <c r="J1557" s="126">
        <v>225</v>
      </c>
      <c r="K1557" s="127">
        <v>222</v>
      </c>
      <c r="L1557" s="58"/>
      <c r="M1557" s="56"/>
    </row>
    <row r="1558" spans="1:13" ht="15">
      <c r="A1558" s="177"/>
      <c r="B1558" s="7" t="s">
        <v>1696</v>
      </c>
      <c r="C1558" s="9"/>
      <c r="D1558" s="6"/>
      <c r="E1558" s="35" t="s">
        <v>19</v>
      </c>
      <c r="F1558" s="35" t="s">
        <v>19</v>
      </c>
      <c r="G1558" s="125">
        <v>1</v>
      </c>
      <c r="H1558" s="125">
        <v>0</v>
      </c>
      <c r="I1558" s="125">
        <v>0</v>
      </c>
      <c r="J1558" s="126">
        <v>225</v>
      </c>
      <c r="K1558" s="127">
        <v>222</v>
      </c>
      <c r="L1558" s="58"/>
      <c r="M1558" s="56"/>
    </row>
    <row r="1559" spans="1:13" ht="15">
      <c r="A1559" s="177"/>
      <c r="B1559" s="7" t="s">
        <v>1697</v>
      </c>
      <c r="C1559" s="9"/>
      <c r="D1559" s="6"/>
      <c r="E1559" s="35" t="s">
        <v>21</v>
      </c>
      <c r="F1559" s="35" t="s">
        <v>18</v>
      </c>
      <c r="G1559" s="125">
        <v>1</v>
      </c>
      <c r="H1559" s="125">
        <v>3</v>
      </c>
      <c r="I1559" s="125">
        <v>9</v>
      </c>
      <c r="J1559" s="126">
        <v>225</v>
      </c>
      <c r="K1559" s="127">
        <v>222</v>
      </c>
      <c r="L1559" s="58"/>
      <c r="M1559" s="56"/>
    </row>
    <row r="1560" spans="1:13" ht="15">
      <c r="A1560" s="177"/>
      <c r="B1560" s="7" t="s">
        <v>1698</v>
      </c>
      <c r="C1560" s="9"/>
      <c r="D1560" s="6"/>
      <c r="E1560" s="35" t="s">
        <v>21</v>
      </c>
      <c r="F1560" s="35" t="s">
        <v>19</v>
      </c>
      <c r="G1560" s="125">
        <v>24</v>
      </c>
      <c r="H1560" s="125">
        <v>27</v>
      </c>
      <c r="I1560" s="125">
        <v>17</v>
      </c>
      <c r="J1560" s="126">
        <v>225</v>
      </c>
      <c r="K1560" s="127">
        <v>222</v>
      </c>
      <c r="L1560" s="58"/>
      <c r="M1560" s="56"/>
    </row>
    <row r="1561" spans="1:13" ht="15.75" customHeight="1">
      <c r="A1561" s="163" t="s">
        <v>375</v>
      </c>
      <c r="B1561" s="6" t="s">
        <v>1699</v>
      </c>
      <c r="C1561" s="9"/>
      <c r="D1561" s="6">
        <v>400</v>
      </c>
      <c r="E1561" s="35" t="s">
        <v>47</v>
      </c>
      <c r="F1561" s="35" t="s">
        <v>19</v>
      </c>
      <c r="G1561" s="125">
        <v>2</v>
      </c>
      <c r="H1561" s="125">
        <v>0</v>
      </c>
      <c r="I1561" s="125">
        <v>0</v>
      </c>
      <c r="J1561" s="126">
        <v>222</v>
      </c>
      <c r="K1561" s="127">
        <v>217</v>
      </c>
      <c r="L1561" s="58">
        <f>100*(J1561*(G1561+H1561+I1561)+J1562*(G1562+H1562+I1562)+J1563*(G1563+H1563+I1563)+J1564*(I1564+H1564+G1564)+J1565*(G1565+H1565+I1565)+J1566*(G1566+H1566+I1566)+J1567*(I1567+H1567+G1567)+J1568*(G1568+H1568+I1568))/(D1561*1000)</f>
        <v>8.7135</v>
      </c>
      <c r="M1561" s="56"/>
    </row>
    <row r="1562" spans="1:13" ht="15" customHeight="1">
      <c r="A1562" s="163"/>
      <c r="B1562" s="7" t="s">
        <v>1700</v>
      </c>
      <c r="C1562" s="29"/>
      <c r="D1562" s="6"/>
      <c r="E1562" s="35" t="s">
        <v>30</v>
      </c>
      <c r="F1562" s="35" t="s">
        <v>21</v>
      </c>
      <c r="G1562" s="125">
        <v>30</v>
      </c>
      <c r="H1562" s="125">
        <v>32</v>
      </c>
      <c r="I1562" s="125">
        <v>19</v>
      </c>
      <c r="J1562" s="126">
        <v>222</v>
      </c>
      <c r="K1562" s="127">
        <v>217</v>
      </c>
      <c r="L1562" s="58"/>
      <c r="M1562" s="56"/>
    </row>
    <row r="1563" spans="1:13" ht="15" customHeight="1">
      <c r="A1563" s="163"/>
      <c r="B1563" s="7" t="s">
        <v>1701</v>
      </c>
      <c r="C1563" s="29" t="s">
        <v>1702</v>
      </c>
      <c r="D1563" s="6"/>
      <c r="E1563" s="35" t="s">
        <v>22</v>
      </c>
      <c r="F1563" s="35" t="s">
        <v>19</v>
      </c>
      <c r="G1563" s="125">
        <v>2</v>
      </c>
      <c r="H1563" s="125">
        <v>0</v>
      </c>
      <c r="I1563" s="125">
        <v>2</v>
      </c>
      <c r="J1563" s="126">
        <v>222</v>
      </c>
      <c r="K1563" s="127">
        <v>217</v>
      </c>
      <c r="L1563" s="58"/>
      <c r="M1563" s="56"/>
    </row>
    <row r="1564" spans="1:13" ht="15" customHeight="1">
      <c r="A1564" s="163"/>
      <c r="B1564" s="7" t="s">
        <v>1703</v>
      </c>
      <c r="C1564" s="29"/>
      <c r="D1564" s="6"/>
      <c r="E1564" s="35" t="s">
        <v>26</v>
      </c>
      <c r="F1564" s="35" t="s">
        <v>26</v>
      </c>
      <c r="G1564" s="125">
        <v>0</v>
      </c>
      <c r="H1564" s="125">
        <v>1</v>
      </c>
      <c r="I1564" s="125">
        <v>0</v>
      </c>
      <c r="J1564" s="126">
        <v>222</v>
      </c>
      <c r="K1564" s="127">
        <v>217</v>
      </c>
      <c r="L1564" s="58"/>
      <c r="M1564" s="56"/>
    </row>
    <row r="1565" spans="1:13" ht="15" customHeight="1">
      <c r="A1565" s="163"/>
      <c r="B1565" s="7" t="s">
        <v>1704</v>
      </c>
      <c r="C1565" s="29"/>
      <c r="D1565" s="6"/>
      <c r="E1565" s="35" t="s">
        <v>26</v>
      </c>
      <c r="F1565" s="35" t="s">
        <v>26</v>
      </c>
      <c r="G1565" s="125">
        <v>3</v>
      </c>
      <c r="H1565" s="125">
        <v>4</v>
      </c>
      <c r="I1565" s="125">
        <v>2</v>
      </c>
      <c r="J1565" s="126">
        <v>222</v>
      </c>
      <c r="K1565" s="127">
        <v>217</v>
      </c>
      <c r="L1565" s="58"/>
      <c r="M1565" s="56"/>
    </row>
    <row r="1566" spans="1:13" ht="15" customHeight="1">
      <c r="A1566" s="163"/>
      <c r="B1566" s="7" t="s">
        <v>1705</v>
      </c>
      <c r="C1566" s="29"/>
      <c r="D1566" s="6"/>
      <c r="E1566" s="35" t="s">
        <v>19</v>
      </c>
      <c r="F1566" s="35" t="s">
        <v>19</v>
      </c>
      <c r="G1566" s="125">
        <v>1</v>
      </c>
      <c r="H1566" s="125">
        <v>0</v>
      </c>
      <c r="I1566" s="125">
        <v>0</v>
      </c>
      <c r="J1566" s="126">
        <v>222</v>
      </c>
      <c r="K1566" s="127">
        <v>217</v>
      </c>
      <c r="L1566" s="58"/>
      <c r="M1566" s="56"/>
    </row>
    <row r="1567" spans="1:13" ht="15">
      <c r="A1567" s="163"/>
      <c r="B1567" s="7" t="s">
        <v>1706</v>
      </c>
      <c r="C1567" s="9"/>
      <c r="D1567" s="6"/>
      <c r="E1567" s="35" t="s">
        <v>47</v>
      </c>
      <c r="F1567" s="35" t="s">
        <v>24</v>
      </c>
      <c r="G1567" s="125">
        <v>12</v>
      </c>
      <c r="H1567" s="125">
        <v>3</v>
      </c>
      <c r="I1567" s="125">
        <v>14</v>
      </c>
      <c r="J1567" s="126">
        <v>222</v>
      </c>
      <c r="K1567" s="127">
        <v>217</v>
      </c>
      <c r="L1567" s="58"/>
      <c r="M1567" s="56"/>
    </row>
    <row r="1568" spans="1:13" ht="15">
      <c r="A1568" s="163"/>
      <c r="B1568" s="7" t="s">
        <v>1707</v>
      </c>
      <c r="C1568" s="9"/>
      <c r="D1568" s="6"/>
      <c r="E1568" s="35" t="s">
        <v>21</v>
      </c>
      <c r="F1568" s="35" t="s">
        <v>24</v>
      </c>
      <c r="G1568" s="125">
        <v>12</v>
      </c>
      <c r="H1568" s="125">
        <v>10</v>
      </c>
      <c r="I1568" s="125">
        <v>8</v>
      </c>
      <c r="J1568" s="126">
        <v>222</v>
      </c>
      <c r="K1568" s="127">
        <v>217</v>
      </c>
      <c r="L1568" s="58"/>
      <c r="M1568" s="56"/>
    </row>
    <row r="1569" spans="1:13" ht="15">
      <c r="A1569" s="163"/>
      <c r="B1569" s="6" t="s">
        <v>1708</v>
      </c>
      <c r="C1569" s="9"/>
      <c r="D1569" s="6">
        <v>400</v>
      </c>
      <c r="E1569" s="35" t="s">
        <v>21</v>
      </c>
      <c r="F1569" s="35" t="s">
        <v>22</v>
      </c>
      <c r="G1569" s="125">
        <v>16</v>
      </c>
      <c r="H1569" s="125">
        <v>13</v>
      </c>
      <c r="I1569" s="125">
        <v>16</v>
      </c>
      <c r="J1569" s="126">
        <v>227</v>
      </c>
      <c r="K1569" s="127">
        <v>223</v>
      </c>
      <c r="L1569" s="58">
        <f>100*(J1569*(G1569+H1569+I1569)+J1570*(G1570+H1570+I1570))/(D1569*1000)</f>
        <v>5.39125</v>
      </c>
      <c r="M1569" s="56"/>
    </row>
    <row r="1570" spans="1:13" ht="15">
      <c r="A1570" s="163"/>
      <c r="B1570" s="7" t="s">
        <v>1709</v>
      </c>
      <c r="C1570" s="9"/>
      <c r="D1570" s="6"/>
      <c r="E1570" s="35" t="s">
        <v>18</v>
      </c>
      <c r="F1570" s="35" t="s">
        <v>19</v>
      </c>
      <c r="G1570" s="125">
        <v>15</v>
      </c>
      <c r="H1570" s="125">
        <v>11</v>
      </c>
      <c r="I1570" s="125">
        <v>24</v>
      </c>
      <c r="J1570" s="126">
        <v>227</v>
      </c>
      <c r="K1570" s="127">
        <v>223</v>
      </c>
      <c r="L1570" s="58"/>
      <c r="M1570" s="56"/>
    </row>
    <row r="1571" spans="1:13" ht="16.5" customHeight="1">
      <c r="A1571" s="171" t="s">
        <v>281</v>
      </c>
      <c r="B1571" s="6" t="s">
        <v>1710</v>
      </c>
      <c r="C1571" s="184" t="s">
        <v>1711</v>
      </c>
      <c r="D1571" s="6">
        <v>630</v>
      </c>
      <c r="E1571" s="35" t="s">
        <v>30</v>
      </c>
      <c r="F1571" s="35" t="s">
        <v>30</v>
      </c>
      <c r="G1571" s="143">
        <v>1</v>
      </c>
      <c r="H1571" s="143">
        <v>3</v>
      </c>
      <c r="I1571" s="143">
        <v>1</v>
      </c>
      <c r="J1571" s="126">
        <v>227</v>
      </c>
      <c r="K1571" s="127">
        <v>223</v>
      </c>
      <c r="L1571" s="58">
        <f>100*(J1571*(G1571+H1571+I1571)+J1572*(G1572+H1572+I1572)+J1573*(G1573+H1573+I1573)+J1574*(I1574+H1574+G1574)+J1575*(G1575+H1575+I1575)+J1576*(G1576+H1576+I1576)+J1577*(G1577+H1577+I1577)+J1578*(G1578+H1578+I1578)+J1579*(G1579+H1579+I1579))/(D1571*1000)</f>
        <v>6.521746031746032</v>
      </c>
      <c r="M1571" s="56"/>
    </row>
    <row r="1572" spans="1:13" ht="15.75" customHeight="1">
      <c r="A1572" s="171"/>
      <c r="B1572" s="9" t="s">
        <v>1712</v>
      </c>
      <c r="C1572" s="184"/>
      <c r="D1572" s="6"/>
      <c r="E1572" s="35" t="s">
        <v>30</v>
      </c>
      <c r="F1572" s="35" t="s">
        <v>30</v>
      </c>
      <c r="G1572" s="143">
        <v>6</v>
      </c>
      <c r="H1572" s="143">
        <v>10</v>
      </c>
      <c r="I1572" s="143">
        <v>5</v>
      </c>
      <c r="J1572" s="126">
        <v>227</v>
      </c>
      <c r="K1572" s="127">
        <v>223</v>
      </c>
      <c r="L1572" s="58"/>
      <c r="M1572" s="56"/>
    </row>
    <row r="1573" spans="1:13" ht="15">
      <c r="A1573" s="171"/>
      <c r="B1573" s="6" t="s">
        <v>1713</v>
      </c>
      <c r="C1573" s="184"/>
      <c r="D1573" s="6"/>
      <c r="E1573" s="35" t="s">
        <v>26</v>
      </c>
      <c r="F1573" s="35" t="s">
        <v>24</v>
      </c>
      <c r="G1573" s="143">
        <v>1</v>
      </c>
      <c r="H1573" s="143">
        <v>0</v>
      </c>
      <c r="I1573" s="143">
        <v>0</v>
      </c>
      <c r="J1573" s="126">
        <v>227</v>
      </c>
      <c r="K1573" s="127">
        <v>223</v>
      </c>
      <c r="L1573" s="58"/>
      <c r="M1573" s="56"/>
    </row>
    <row r="1574" spans="1:13" ht="15">
      <c r="A1574" s="171"/>
      <c r="B1574" s="6" t="s">
        <v>1714</v>
      </c>
      <c r="C1574" s="184"/>
      <c r="D1574" s="6"/>
      <c r="E1574" s="35" t="s">
        <v>18</v>
      </c>
      <c r="F1574" s="35" t="s">
        <v>19</v>
      </c>
      <c r="G1574" s="143">
        <v>4</v>
      </c>
      <c r="H1574" s="143">
        <v>1</v>
      </c>
      <c r="I1574" s="143">
        <v>0</v>
      </c>
      <c r="J1574" s="126">
        <v>227</v>
      </c>
      <c r="K1574" s="127">
        <v>223</v>
      </c>
      <c r="L1574" s="58"/>
      <c r="M1574" s="56"/>
    </row>
    <row r="1575" spans="1:13" ht="15">
      <c r="A1575" s="171"/>
      <c r="B1575" s="6" t="s">
        <v>1715</v>
      </c>
      <c r="C1575" s="184"/>
      <c r="D1575" s="6"/>
      <c r="E1575" s="35" t="s">
        <v>24</v>
      </c>
      <c r="F1575" s="35" t="s">
        <v>1154</v>
      </c>
      <c r="G1575" s="143">
        <v>6</v>
      </c>
      <c r="H1575" s="143">
        <v>4</v>
      </c>
      <c r="I1575" s="143">
        <v>5</v>
      </c>
      <c r="J1575" s="126">
        <v>227</v>
      </c>
      <c r="K1575" s="127">
        <v>223</v>
      </c>
      <c r="L1575" s="58"/>
      <c r="M1575" s="56"/>
    </row>
    <row r="1576" spans="1:13" ht="15">
      <c r="A1576" s="171"/>
      <c r="B1576" s="7" t="s">
        <v>1716</v>
      </c>
      <c r="C1576" s="184"/>
      <c r="D1576" s="6"/>
      <c r="E1576" s="35" t="s">
        <v>79</v>
      </c>
      <c r="F1576" s="35" t="s">
        <v>648</v>
      </c>
      <c r="G1576" s="143">
        <v>4</v>
      </c>
      <c r="H1576" s="143">
        <v>0</v>
      </c>
      <c r="I1576" s="143">
        <v>1</v>
      </c>
      <c r="J1576" s="126">
        <v>227</v>
      </c>
      <c r="K1576" s="127">
        <v>223</v>
      </c>
      <c r="L1576" s="58"/>
      <c r="M1576" s="56"/>
    </row>
    <row r="1577" spans="1:13" ht="15">
      <c r="A1577" s="171"/>
      <c r="B1577" s="7" t="s">
        <v>303</v>
      </c>
      <c r="C1577" s="184"/>
      <c r="D1577" s="6"/>
      <c r="E1577" s="35" t="s">
        <v>26</v>
      </c>
      <c r="F1577" s="35" t="s">
        <v>21</v>
      </c>
      <c r="G1577" s="143">
        <v>4</v>
      </c>
      <c r="H1577" s="143">
        <v>4</v>
      </c>
      <c r="I1577" s="143">
        <v>8</v>
      </c>
      <c r="J1577" s="126">
        <v>227</v>
      </c>
      <c r="K1577" s="127">
        <v>223</v>
      </c>
      <c r="L1577" s="58"/>
      <c r="M1577" s="56"/>
    </row>
    <row r="1578" spans="1:13" ht="15">
      <c r="A1578" s="171"/>
      <c r="B1578" s="7" t="s">
        <v>1717</v>
      </c>
      <c r="C1578" s="184"/>
      <c r="D1578" s="6"/>
      <c r="E1578" s="35" t="s">
        <v>327</v>
      </c>
      <c r="F1578" s="35" t="s">
        <v>327</v>
      </c>
      <c r="G1578" s="143">
        <v>36</v>
      </c>
      <c r="H1578" s="143">
        <v>40</v>
      </c>
      <c r="I1578" s="143">
        <v>36</v>
      </c>
      <c r="J1578" s="126">
        <v>227</v>
      </c>
      <c r="K1578" s="127">
        <v>223</v>
      </c>
      <c r="L1578" s="58"/>
      <c r="M1578" s="56"/>
    </row>
    <row r="1579" spans="1:13" ht="15">
      <c r="A1579" s="171"/>
      <c r="B1579" s="7" t="s">
        <v>1718</v>
      </c>
      <c r="C1579" s="184"/>
      <c r="D1579" s="6"/>
      <c r="E1579" s="35" t="s">
        <v>1719</v>
      </c>
      <c r="F1579" s="35" t="s">
        <v>1720</v>
      </c>
      <c r="G1579" s="143">
        <v>1</v>
      </c>
      <c r="H1579" s="143">
        <v>0</v>
      </c>
      <c r="I1579" s="143">
        <v>0</v>
      </c>
      <c r="J1579" s="126">
        <v>227</v>
      </c>
      <c r="K1579" s="127">
        <v>223</v>
      </c>
      <c r="L1579" s="58"/>
      <c r="M1579" s="56"/>
    </row>
    <row r="1580" spans="1:13" ht="15">
      <c r="A1580" s="171"/>
      <c r="B1580" s="6" t="s">
        <v>1721</v>
      </c>
      <c r="C1580" s="9"/>
      <c r="D1580" s="6">
        <v>630</v>
      </c>
      <c r="E1580" s="35" t="s">
        <v>22</v>
      </c>
      <c r="F1580" s="35" t="s">
        <v>19</v>
      </c>
      <c r="G1580" s="143">
        <v>1</v>
      </c>
      <c r="H1580" s="143">
        <v>1</v>
      </c>
      <c r="I1580" s="143">
        <v>1</v>
      </c>
      <c r="J1580" s="126">
        <v>235</v>
      </c>
      <c r="K1580" s="127">
        <v>227</v>
      </c>
      <c r="L1580" s="58">
        <f>100*(J1580*(G1580+H1580+I1580)+J1581*(G1581+H1581+I1581)+J1582*(G1582+H1582+I1582)+J1583*(I1583+H1583+G1583)+J1584*(G1584+H1584+I1584))/(D1580*1000)</f>
        <v>9.250793650793652</v>
      </c>
      <c r="M1580" s="56"/>
    </row>
    <row r="1581" spans="1:13" ht="15">
      <c r="A1581" s="171"/>
      <c r="B1581" s="7" t="s">
        <v>1722</v>
      </c>
      <c r="C1581" s="9"/>
      <c r="D1581" s="6"/>
      <c r="E1581" s="35" t="s">
        <v>26</v>
      </c>
      <c r="F1581" s="35" t="s">
        <v>24</v>
      </c>
      <c r="G1581" s="143">
        <v>34</v>
      </c>
      <c r="H1581" s="143">
        <v>33</v>
      </c>
      <c r="I1581" s="143">
        <v>51</v>
      </c>
      <c r="J1581" s="126">
        <v>235</v>
      </c>
      <c r="K1581" s="127">
        <v>227</v>
      </c>
      <c r="L1581" s="58"/>
      <c r="M1581" s="56"/>
    </row>
    <row r="1582" spans="1:13" ht="15">
      <c r="A1582" s="171"/>
      <c r="B1582" s="6" t="s">
        <v>1723</v>
      </c>
      <c r="C1582" s="9"/>
      <c r="D1582" s="6"/>
      <c r="E1582" s="35" t="s">
        <v>47</v>
      </c>
      <c r="F1582" s="35" t="s">
        <v>24</v>
      </c>
      <c r="G1582" s="143">
        <v>3</v>
      </c>
      <c r="H1582" s="143">
        <v>3</v>
      </c>
      <c r="I1582" s="143">
        <v>11</v>
      </c>
      <c r="J1582" s="126">
        <v>235</v>
      </c>
      <c r="K1582" s="127">
        <v>227</v>
      </c>
      <c r="L1582" s="58"/>
      <c r="M1582" s="56"/>
    </row>
    <row r="1583" spans="1:13" ht="15">
      <c r="A1583" s="171"/>
      <c r="B1583" s="6" t="s">
        <v>1724</v>
      </c>
      <c r="C1583" s="9"/>
      <c r="D1583" s="6"/>
      <c r="E1583" s="35" t="s">
        <v>26</v>
      </c>
      <c r="F1583" s="35" t="s">
        <v>24</v>
      </c>
      <c r="G1583" s="143">
        <v>41</v>
      </c>
      <c r="H1583" s="143">
        <v>68</v>
      </c>
      <c r="I1583" s="143"/>
      <c r="J1583" s="126">
        <v>235</v>
      </c>
      <c r="K1583" s="127">
        <v>227</v>
      </c>
      <c r="L1583" s="58"/>
      <c r="M1583" s="56"/>
    </row>
    <row r="1584" spans="1:13" ht="15.75">
      <c r="A1584" s="82"/>
      <c r="B1584" s="6" t="s">
        <v>1725</v>
      </c>
      <c r="C1584" s="9"/>
      <c r="D1584" s="6"/>
      <c r="E1584" s="35" t="s">
        <v>47</v>
      </c>
      <c r="F1584" s="35" t="s">
        <v>24</v>
      </c>
      <c r="G1584" s="143">
        <v>1</v>
      </c>
      <c r="H1584" s="143">
        <v>0</v>
      </c>
      <c r="I1584" s="143">
        <v>0</v>
      </c>
      <c r="J1584" s="126">
        <v>235</v>
      </c>
      <c r="K1584" s="127">
        <v>227</v>
      </c>
      <c r="L1584" s="58"/>
      <c r="M1584" s="56"/>
    </row>
    <row r="1585" spans="1:13" ht="15.75" customHeight="1">
      <c r="A1585" s="177" t="s">
        <v>325</v>
      </c>
      <c r="B1585" s="6" t="s">
        <v>1726</v>
      </c>
      <c r="C1585" s="9" t="s">
        <v>1727</v>
      </c>
      <c r="D1585" s="6">
        <v>400</v>
      </c>
      <c r="E1585" s="35" t="s">
        <v>26</v>
      </c>
      <c r="F1585" s="35" t="s">
        <v>24</v>
      </c>
      <c r="G1585" s="149">
        <v>1</v>
      </c>
      <c r="H1585" s="149">
        <v>7</v>
      </c>
      <c r="I1585" s="149">
        <v>10</v>
      </c>
      <c r="J1585" s="35">
        <v>230</v>
      </c>
      <c r="K1585" s="131">
        <v>227</v>
      </c>
      <c r="L1585" s="58">
        <f>100*(J1585*(G1585+H1585+I1585)+J1586*(G1586+H1586+I1586))/(D1585*1000)</f>
        <v>1.2075</v>
      </c>
      <c r="M1585" s="56"/>
    </row>
    <row r="1586" spans="1:13" ht="15">
      <c r="A1586" s="177"/>
      <c r="B1586" s="100" t="s">
        <v>1728</v>
      </c>
      <c r="C1586" s="9"/>
      <c r="D1586" s="6"/>
      <c r="E1586" s="35" t="s">
        <v>26</v>
      </c>
      <c r="F1586" s="35" t="s">
        <v>26</v>
      </c>
      <c r="G1586" s="149">
        <v>1</v>
      </c>
      <c r="H1586" s="149">
        <v>1</v>
      </c>
      <c r="I1586" s="149">
        <v>1</v>
      </c>
      <c r="J1586" s="35">
        <v>230</v>
      </c>
      <c r="K1586" s="131">
        <v>227</v>
      </c>
      <c r="L1586" s="58"/>
      <c r="M1586" s="56"/>
    </row>
    <row r="1587" spans="1:13" ht="15">
      <c r="A1587" s="177"/>
      <c r="B1587" s="6" t="s">
        <v>1729</v>
      </c>
      <c r="C1587" s="9"/>
      <c r="D1587" s="6">
        <v>250</v>
      </c>
      <c r="E1587" s="35" t="s">
        <v>26</v>
      </c>
      <c r="F1587" s="35" t="s">
        <v>24</v>
      </c>
      <c r="G1587" s="149">
        <v>0</v>
      </c>
      <c r="H1587" s="149">
        <v>1</v>
      </c>
      <c r="I1587" s="149">
        <v>2</v>
      </c>
      <c r="J1587" s="35">
        <v>237</v>
      </c>
      <c r="K1587" s="131">
        <v>230</v>
      </c>
      <c r="L1587" s="58">
        <f>100*(J1587*(G1587+H1587+I1587)+J1588*(G1588+H1588+I1588)+J1589*(G1589+H1589+I1589)+J1590*(I1590+H1590+G1590)+J1591*(G1591+H1591+I1591)+J1592*(G1592+H1592+I1592))/(D1587*1000)</f>
        <v>38.2992</v>
      </c>
      <c r="M1587" s="56"/>
    </row>
    <row r="1588" spans="1:13" ht="15">
      <c r="A1588" s="177"/>
      <c r="B1588" s="100" t="s">
        <v>40</v>
      </c>
      <c r="C1588" s="9"/>
      <c r="D1588" s="6"/>
      <c r="E1588" s="35" t="s">
        <v>30</v>
      </c>
      <c r="F1588" s="35" t="s">
        <v>21</v>
      </c>
      <c r="G1588" s="149">
        <v>75</v>
      </c>
      <c r="H1588" s="149">
        <v>6</v>
      </c>
      <c r="I1588" s="149">
        <v>18</v>
      </c>
      <c r="J1588" s="35">
        <v>237</v>
      </c>
      <c r="K1588" s="131">
        <v>230</v>
      </c>
      <c r="L1588" s="58"/>
      <c r="M1588" s="56"/>
    </row>
    <row r="1589" spans="1:13" ht="15">
      <c r="A1589" s="177"/>
      <c r="B1589" s="100" t="s">
        <v>1730</v>
      </c>
      <c r="C1589" s="9"/>
      <c r="D1589" s="6"/>
      <c r="E1589" s="35" t="s">
        <v>47</v>
      </c>
      <c r="F1589" s="35" t="s">
        <v>18</v>
      </c>
      <c r="G1589" s="149">
        <v>40</v>
      </c>
      <c r="H1589" s="149">
        <v>45</v>
      </c>
      <c r="I1589" s="149">
        <v>39</v>
      </c>
      <c r="J1589" s="35">
        <v>237</v>
      </c>
      <c r="K1589" s="131">
        <v>230</v>
      </c>
      <c r="L1589" s="58"/>
      <c r="M1589" s="56"/>
    </row>
    <row r="1590" spans="1:13" ht="15">
      <c r="A1590" s="177"/>
      <c r="B1590" s="100" t="s">
        <v>1731</v>
      </c>
      <c r="C1590" s="9"/>
      <c r="D1590" s="6"/>
      <c r="E1590" s="35" t="s">
        <v>26</v>
      </c>
      <c r="F1590" s="35" t="s">
        <v>24</v>
      </c>
      <c r="G1590" s="149"/>
      <c r="H1590" s="149">
        <v>8</v>
      </c>
      <c r="I1590" s="149">
        <v>13</v>
      </c>
      <c r="J1590" s="35">
        <v>237</v>
      </c>
      <c r="K1590" s="131">
        <v>230</v>
      </c>
      <c r="L1590" s="58"/>
      <c r="M1590" s="56"/>
    </row>
    <row r="1591" spans="1:13" ht="25.5">
      <c r="A1591" s="177"/>
      <c r="B1591" s="100" t="s">
        <v>1732</v>
      </c>
      <c r="C1591" s="9"/>
      <c r="D1591" s="6"/>
      <c r="E1591" s="35" t="s">
        <v>30</v>
      </c>
      <c r="F1591" s="35" t="s">
        <v>24</v>
      </c>
      <c r="G1591" s="149">
        <v>8</v>
      </c>
      <c r="H1591" s="149">
        <v>28</v>
      </c>
      <c r="I1591" s="149">
        <v>3</v>
      </c>
      <c r="J1591" s="35">
        <v>237</v>
      </c>
      <c r="K1591" s="131">
        <v>230</v>
      </c>
      <c r="L1591" s="58"/>
      <c r="M1591" s="56"/>
    </row>
    <row r="1592" spans="1:13" ht="15">
      <c r="A1592" s="177"/>
      <c r="B1592" s="42" t="s">
        <v>1733</v>
      </c>
      <c r="C1592" s="9"/>
      <c r="D1592" s="6"/>
      <c r="E1592" s="35" t="s">
        <v>30</v>
      </c>
      <c r="F1592" s="35" t="s">
        <v>24</v>
      </c>
      <c r="G1592" s="149">
        <v>63</v>
      </c>
      <c r="H1592" s="149">
        <v>31</v>
      </c>
      <c r="I1592" s="149">
        <v>24</v>
      </c>
      <c r="J1592" s="35">
        <v>237</v>
      </c>
      <c r="K1592" s="131">
        <v>230</v>
      </c>
      <c r="L1592" s="58"/>
      <c r="M1592" s="56"/>
    </row>
    <row r="1593" spans="1:13" ht="15.75" customHeight="1">
      <c r="A1593" s="163" t="s">
        <v>375</v>
      </c>
      <c r="B1593" s="6" t="s">
        <v>1734</v>
      </c>
      <c r="C1593" s="9"/>
      <c r="D1593" s="6">
        <v>630</v>
      </c>
      <c r="E1593" s="35" t="s">
        <v>327</v>
      </c>
      <c r="F1593" s="35" t="s">
        <v>327</v>
      </c>
      <c r="G1593" s="149">
        <v>14</v>
      </c>
      <c r="H1593" s="149">
        <v>9</v>
      </c>
      <c r="I1593" s="149">
        <v>6</v>
      </c>
      <c r="J1593" s="35">
        <v>224</v>
      </c>
      <c r="K1593" s="131">
        <v>222</v>
      </c>
      <c r="L1593" s="58">
        <f>100*(J1593*(G1593+H1593+I1593)+J1594*(G1594+H1594+I1594)+J1595*(G1595+H1595+I1595)+J1596*(I1596+H1596+G1596)+J1597*(G1597+H1597+I1597)+J1598*(G1598+H1598+I1598))/(D1593*1000)</f>
        <v>12.72888888888889</v>
      </c>
      <c r="M1593" s="56"/>
    </row>
    <row r="1594" spans="1:13" ht="25.5">
      <c r="A1594" s="163"/>
      <c r="B1594" s="42" t="s">
        <v>1735</v>
      </c>
      <c r="C1594" s="16" t="s">
        <v>1736</v>
      </c>
      <c r="D1594" s="6"/>
      <c r="E1594" s="35" t="s">
        <v>26</v>
      </c>
      <c r="F1594" s="35" t="s">
        <v>24</v>
      </c>
      <c r="G1594" s="149">
        <v>84</v>
      </c>
      <c r="H1594" s="149">
        <v>54</v>
      </c>
      <c r="I1594" s="149">
        <v>71</v>
      </c>
      <c r="J1594" s="35">
        <v>224</v>
      </c>
      <c r="K1594" s="131">
        <v>222</v>
      </c>
      <c r="L1594" s="58"/>
      <c r="M1594" s="56"/>
    </row>
    <row r="1595" spans="1:13" ht="15">
      <c r="A1595" s="163"/>
      <c r="B1595" s="42" t="s">
        <v>1737</v>
      </c>
      <c r="C1595" s="16"/>
      <c r="D1595" s="6"/>
      <c r="E1595" s="35" t="s">
        <v>79</v>
      </c>
      <c r="F1595" s="35" t="s">
        <v>648</v>
      </c>
      <c r="G1595" s="149">
        <v>8</v>
      </c>
      <c r="H1595" s="149">
        <v>8</v>
      </c>
      <c r="I1595" s="149">
        <v>3</v>
      </c>
      <c r="J1595" s="35">
        <v>224</v>
      </c>
      <c r="K1595" s="131">
        <v>222</v>
      </c>
      <c r="L1595" s="58"/>
      <c r="M1595" s="56"/>
    </row>
    <row r="1596" spans="1:13" ht="15">
      <c r="A1596" s="163"/>
      <c r="B1596" s="42" t="s">
        <v>1738</v>
      </c>
      <c r="C1596" s="16"/>
      <c r="D1596" s="6"/>
      <c r="E1596" s="35" t="s">
        <v>18</v>
      </c>
      <c r="F1596" s="35" t="s">
        <v>18</v>
      </c>
      <c r="G1596" s="149">
        <v>0</v>
      </c>
      <c r="H1596" s="149"/>
      <c r="I1596" s="149">
        <v>1</v>
      </c>
      <c r="J1596" s="35">
        <v>224</v>
      </c>
      <c r="K1596" s="131">
        <v>222</v>
      </c>
      <c r="L1596" s="58"/>
      <c r="M1596" s="56"/>
    </row>
    <row r="1597" spans="1:13" ht="15">
      <c r="A1597" s="163"/>
      <c r="B1597" s="42" t="s">
        <v>1739</v>
      </c>
      <c r="C1597" s="9"/>
      <c r="D1597" s="6"/>
      <c r="E1597" s="35" t="s">
        <v>26</v>
      </c>
      <c r="F1597" s="35" t="s">
        <v>26</v>
      </c>
      <c r="G1597" s="149">
        <v>29</v>
      </c>
      <c r="H1597" s="149">
        <v>34</v>
      </c>
      <c r="I1597" s="149">
        <v>17</v>
      </c>
      <c r="J1597" s="35">
        <v>224</v>
      </c>
      <c r="K1597" s="131">
        <v>222</v>
      </c>
      <c r="L1597" s="58"/>
      <c r="M1597" s="56"/>
    </row>
    <row r="1598" spans="1:13" ht="15">
      <c r="A1598" s="163"/>
      <c r="B1598" s="42" t="s">
        <v>1740</v>
      </c>
      <c r="C1598" s="9"/>
      <c r="D1598" s="6"/>
      <c r="E1598" s="35" t="s">
        <v>18</v>
      </c>
      <c r="F1598" s="35" t="s">
        <v>18</v>
      </c>
      <c r="G1598" s="149"/>
      <c r="H1598" s="149">
        <v>20</v>
      </c>
      <c r="I1598" s="149"/>
      <c r="J1598" s="35">
        <v>224</v>
      </c>
      <c r="K1598" s="131">
        <v>222</v>
      </c>
      <c r="L1598" s="58"/>
      <c r="M1598" s="56"/>
    </row>
    <row r="1599" spans="1:13" ht="15">
      <c r="A1599" s="163"/>
      <c r="B1599" s="6" t="s">
        <v>1741</v>
      </c>
      <c r="C1599" s="9"/>
      <c r="D1599" s="6">
        <v>630</v>
      </c>
      <c r="E1599" s="35" t="s">
        <v>26</v>
      </c>
      <c r="F1599" s="35" t="s">
        <v>24</v>
      </c>
      <c r="G1599" s="149">
        <v>28</v>
      </c>
      <c r="H1599" s="149">
        <v>32</v>
      </c>
      <c r="I1599" s="149">
        <v>19</v>
      </c>
      <c r="J1599" s="35">
        <v>227</v>
      </c>
      <c r="K1599" s="131">
        <v>224</v>
      </c>
      <c r="L1599" s="58">
        <f>100*(J1599*(G1599+H1599+I1599)+J1600*(G1600+H1600+I1600)+J1601*(G1601+H1601+I1601))/(D1599*1000)</f>
        <v>3.6752380952380954</v>
      </c>
      <c r="M1599" s="56"/>
    </row>
    <row r="1600" spans="1:13" ht="15">
      <c r="A1600" s="163"/>
      <c r="B1600" s="42" t="s">
        <v>1742</v>
      </c>
      <c r="C1600" s="9"/>
      <c r="D1600" s="6"/>
      <c r="E1600" s="35" t="s">
        <v>26</v>
      </c>
      <c r="F1600" s="35" t="s">
        <v>26</v>
      </c>
      <c r="G1600" s="149">
        <v>6</v>
      </c>
      <c r="H1600" s="149">
        <v>0</v>
      </c>
      <c r="I1600" s="149">
        <v>1</v>
      </c>
      <c r="J1600" s="35">
        <v>227</v>
      </c>
      <c r="K1600" s="131">
        <v>224</v>
      </c>
      <c r="L1600" s="58"/>
      <c r="M1600" s="56"/>
    </row>
    <row r="1601" spans="1:13" ht="24.75" customHeight="1">
      <c r="A1601" s="163"/>
      <c r="B1601" s="43" t="s">
        <v>1743</v>
      </c>
      <c r="C1601" s="9"/>
      <c r="D1601" s="6"/>
      <c r="E1601" s="35" t="s">
        <v>648</v>
      </c>
      <c r="F1601" s="35" t="s">
        <v>80</v>
      </c>
      <c r="G1601" s="149"/>
      <c r="H1601" s="149">
        <v>13</v>
      </c>
      <c r="I1601" s="149">
        <v>3</v>
      </c>
      <c r="J1601" s="35">
        <v>227</v>
      </c>
      <c r="K1601" s="131">
        <v>224</v>
      </c>
      <c r="L1601" s="58"/>
      <c r="M1601" s="56"/>
    </row>
    <row r="1602" spans="1:13" ht="15.75" customHeight="1">
      <c r="A1602" s="177" t="s">
        <v>325</v>
      </c>
      <c r="B1602" s="6" t="s">
        <v>1744</v>
      </c>
      <c r="C1602" s="9"/>
      <c r="D1602" s="6">
        <v>630</v>
      </c>
      <c r="E1602" s="35" t="s">
        <v>18</v>
      </c>
      <c r="F1602" s="35" t="s">
        <v>19</v>
      </c>
      <c r="G1602" s="134">
        <v>24</v>
      </c>
      <c r="H1602" s="134">
        <v>18</v>
      </c>
      <c r="I1602" s="134">
        <v>19</v>
      </c>
      <c r="J1602" s="126">
        <v>232</v>
      </c>
      <c r="K1602" s="127">
        <v>231</v>
      </c>
      <c r="L1602" s="58">
        <f>100*(J1602*(G1602+H1602+I1602)+J1603*(G1603+H1603+I1603))/(D1602*1000)</f>
        <v>4.787301587301587</v>
      </c>
      <c r="M1602" s="56"/>
    </row>
    <row r="1603" spans="1:13" ht="38.25">
      <c r="A1603" s="177"/>
      <c r="B1603" s="7" t="s">
        <v>1745</v>
      </c>
      <c r="C1603" s="16" t="s">
        <v>1746</v>
      </c>
      <c r="D1603" s="6"/>
      <c r="E1603" s="35" t="s">
        <v>22</v>
      </c>
      <c r="F1603" s="35" t="s">
        <v>24</v>
      </c>
      <c r="G1603" s="134">
        <v>19</v>
      </c>
      <c r="H1603" s="134">
        <v>20</v>
      </c>
      <c r="I1603" s="134">
        <v>30</v>
      </c>
      <c r="J1603" s="126">
        <v>232</v>
      </c>
      <c r="K1603" s="127">
        <v>231</v>
      </c>
      <c r="L1603" s="58"/>
      <c r="M1603" s="56"/>
    </row>
    <row r="1604" spans="1:13" ht="15">
      <c r="A1604" s="177"/>
      <c r="B1604" s="6" t="s">
        <v>1747</v>
      </c>
      <c r="C1604" s="16"/>
      <c r="D1604" s="6">
        <v>630</v>
      </c>
      <c r="E1604" s="35" t="s">
        <v>47</v>
      </c>
      <c r="F1604" s="35" t="s">
        <v>24</v>
      </c>
      <c r="G1604" s="134">
        <v>4</v>
      </c>
      <c r="H1604" s="134">
        <v>29</v>
      </c>
      <c r="I1604" s="134">
        <v>21</v>
      </c>
      <c r="J1604" s="126">
        <v>228</v>
      </c>
      <c r="K1604" s="127">
        <v>224</v>
      </c>
      <c r="L1604" s="58">
        <f>100*(J1604*(G1604+H1604+I1604)+J1605*(G1605+H1605+I1605)+J1606*(G1606+H1606+I1606))/(D1604*1000)</f>
        <v>6.731428571428571</v>
      </c>
      <c r="M1604" s="56"/>
    </row>
    <row r="1605" spans="1:13" ht="15">
      <c r="A1605" s="177"/>
      <c r="B1605" s="7" t="s">
        <v>1748</v>
      </c>
      <c r="C1605" s="9"/>
      <c r="D1605" s="6"/>
      <c r="E1605" s="35" t="s">
        <v>30</v>
      </c>
      <c r="F1605" s="35" t="s">
        <v>21</v>
      </c>
      <c r="G1605" s="134">
        <v>8</v>
      </c>
      <c r="H1605" s="134">
        <v>5</v>
      </c>
      <c r="I1605" s="134">
        <v>12</v>
      </c>
      <c r="J1605" s="126">
        <v>228</v>
      </c>
      <c r="K1605" s="127">
        <v>224</v>
      </c>
      <c r="L1605" s="58"/>
      <c r="M1605" s="56"/>
    </row>
    <row r="1606" spans="1:13" ht="15">
      <c r="A1606" s="177"/>
      <c r="B1606" s="7" t="s">
        <v>1749</v>
      </c>
      <c r="C1606" s="9"/>
      <c r="D1606" s="6"/>
      <c r="E1606" s="35" t="s">
        <v>26</v>
      </c>
      <c r="F1606" s="35" t="s">
        <v>26</v>
      </c>
      <c r="G1606" s="134">
        <v>32</v>
      </c>
      <c r="H1606" s="134">
        <v>29</v>
      </c>
      <c r="I1606" s="134">
        <v>46</v>
      </c>
      <c r="J1606" s="126">
        <v>228</v>
      </c>
      <c r="K1606" s="127">
        <v>224</v>
      </c>
      <c r="L1606" s="58"/>
      <c r="M1606" s="56"/>
    </row>
    <row r="1607" spans="1:13" ht="15" customHeight="1">
      <c r="A1607" s="163"/>
      <c r="B1607" s="6" t="s">
        <v>1750</v>
      </c>
      <c r="C1607" s="194" t="s">
        <v>1751</v>
      </c>
      <c r="D1607" s="6">
        <v>250</v>
      </c>
      <c r="E1607" s="35" t="s">
        <v>82</v>
      </c>
      <c r="F1607" s="35" t="s">
        <v>47</v>
      </c>
      <c r="G1607" s="134">
        <v>1</v>
      </c>
      <c r="H1607" s="134">
        <v>0</v>
      </c>
      <c r="I1607" s="134">
        <v>2</v>
      </c>
      <c r="J1607" s="126">
        <v>225</v>
      </c>
      <c r="K1607" s="127">
        <v>222</v>
      </c>
      <c r="L1607" s="58">
        <f>100*(J1607*(G1607+H1607+I1607))/(D1607*1000)</f>
        <v>0.27</v>
      </c>
      <c r="M1607" s="56"/>
    </row>
    <row r="1608" spans="1:13" ht="15">
      <c r="A1608" s="163"/>
      <c r="B1608" s="6" t="s">
        <v>1752</v>
      </c>
      <c r="C1608" s="194"/>
      <c r="D1608" s="6">
        <v>250</v>
      </c>
      <c r="E1608" s="35" t="s">
        <v>26</v>
      </c>
      <c r="F1608" s="35" t="s">
        <v>26</v>
      </c>
      <c r="G1608" s="134">
        <v>0</v>
      </c>
      <c r="H1608" s="134">
        <v>1</v>
      </c>
      <c r="I1608" s="134">
        <v>0</v>
      </c>
      <c r="J1608" s="126">
        <v>232</v>
      </c>
      <c r="K1608" s="127">
        <v>230</v>
      </c>
      <c r="L1608" s="58">
        <f>100*(J1608*(G1608+H1608+I1608)+J1609*(G1609+H1609+I1609)+J1610*(G1610+H1610+I1610))/(D1608*1000)</f>
        <v>3.5492</v>
      </c>
      <c r="M1608" s="56"/>
    </row>
    <row r="1609" spans="1:13" ht="15">
      <c r="A1609" s="163"/>
      <c r="B1609" s="7" t="s">
        <v>1753</v>
      </c>
      <c r="C1609" s="194"/>
      <c r="D1609" s="6"/>
      <c r="E1609" s="35" t="s">
        <v>327</v>
      </c>
      <c r="F1609" s="35" t="s">
        <v>327</v>
      </c>
      <c r="G1609" s="134">
        <v>1</v>
      </c>
      <c r="H1609" s="134">
        <v>1</v>
      </c>
      <c r="I1609" s="134">
        <v>0</v>
      </c>
      <c r="J1609" s="126">
        <v>232</v>
      </c>
      <c r="K1609" s="127">
        <v>230</v>
      </c>
      <c r="L1609" s="58"/>
      <c r="M1609" s="56"/>
    </row>
    <row r="1610" spans="1:13" ht="15">
      <c r="A1610" s="163"/>
      <c r="B1610" s="7" t="s">
        <v>1754</v>
      </c>
      <c r="C1610" s="194"/>
      <c r="D1610" s="6"/>
      <c r="E1610" s="35" t="s">
        <v>26</v>
      </c>
      <c r="F1610" s="35" t="s">
        <v>24</v>
      </c>
      <c r="G1610" s="125">
        <v>13</v>
      </c>
      <c r="H1610" s="125">
        <v>2</v>
      </c>
      <c r="I1610" s="125">
        <v>22</v>
      </c>
      <c r="J1610" s="126">
        <v>221</v>
      </c>
      <c r="K1610" s="127">
        <v>220</v>
      </c>
      <c r="L1610" s="58"/>
      <c r="M1610" s="56"/>
    </row>
    <row r="1611" spans="1:13" s="77" customFormat="1" ht="30.75" customHeight="1">
      <c r="A1611" s="177" t="s">
        <v>325</v>
      </c>
      <c r="B1611" s="17" t="s">
        <v>1755</v>
      </c>
      <c r="C1611" s="16" t="s">
        <v>1756</v>
      </c>
      <c r="D1611" s="17">
        <v>400</v>
      </c>
      <c r="E1611" s="35" t="s">
        <v>26</v>
      </c>
      <c r="F1611" s="35" t="s">
        <v>24</v>
      </c>
      <c r="G1611" s="132">
        <v>11</v>
      </c>
      <c r="H1611" s="132">
        <v>4</v>
      </c>
      <c r="I1611" s="132">
        <v>18</v>
      </c>
      <c r="J1611" s="126">
        <v>224</v>
      </c>
      <c r="K1611" s="127">
        <v>223</v>
      </c>
      <c r="L1611" s="76">
        <f>100*(J1611*(G1611+H1611+I1611))/(D1611*1000)</f>
        <v>1.848</v>
      </c>
      <c r="M1611" s="133"/>
    </row>
    <row r="1612" spans="1:13" ht="15">
      <c r="A1612" s="177"/>
      <c r="B1612" s="6" t="s">
        <v>1757</v>
      </c>
      <c r="C1612" s="16"/>
      <c r="D1612" s="6">
        <v>250</v>
      </c>
      <c r="E1612" s="35" t="s">
        <v>327</v>
      </c>
      <c r="F1612" s="35" t="s">
        <v>26</v>
      </c>
      <c r="G1612" s="134">
        <v>10</v>
      </c>
      <c r="H1612" s="134">
        <v>17</v>
      </c>
      <c r="I1612" s="134">
        <v>15</v>
      </c>
      <c r="J1612" s="126">
        <v>229</v>
      </c>
      <c r="K1612" s="127">
        <v>218</v>
      </c>
      <c r="L1612" s="58">
        <f>100*(J1612*(G1612+H1612+I1612)+J1613*(G1613+H1613+I1613)+J1614*(G1614+H1614+I1614))/(D1612*1000)</f>
        <v>18.4116</v>
      </c>
      <c r="M1612" s="56"/>
    </row>
    <row r="1613" spans="1:13" ht="15">
      <c r="A1613" s="177"/>
      <c r="B1613" s="7" t="s">
        <v>1758</v>
      </c>
      <c r="C1613" s="9"/>
      <c r="D1613" s="6"/>
      <c r="E1613" s="35" t="s">
        <v>26</v>
      </c>
      <c r="F1613" s="35" t="s">
        <v>24</v>
      </c>
      <c r="G1613" s="134">
        <v>44</v>
      </c>
      <c r="H1613" s="134"/>
      <c r="I1613" s="134">
        <v>45</v>
      </c>
      <c r="J1613" s="126">
        <v>229</v>
      </c>
      <c r="K1613" s="127">
        <v>218</v>
      </c>
      <c r="L1613" s="58"/>
      <c r="M1613" s="56"/>
    </row>
    <row r="1614" spans="1:13" ht="15">
      <c r="A1614" s="177"/>
      <c r="B1614" s="7" t="s">
        <v>1759</v>
      </c>
      <c r="C1614" s="9"/>
      <c r="D1614" s="6"/>
      <c r="E1614" s="35" t="s">
        <v>47</v>
      </c>
      <c r="F1614" s="35" t="s">
        <v>18</v>
      </c>
      <c r="G1614" s="134">
        <v>24</v>
      </c>
      <c r="H1614" s="134">
        <v>9</v>
      </c>
      <c r="I1614" s="134">
        <v>37</v>
      </c>
      <c r="J1614" s="126">
        <v>229</v>
      </c>
      <c r="K1614" s="127">
        <v>218</v>
      </c>
      <c r="L1614" s="58"/>
      <c r="M1614" s="56"/>
    </row>
    <row r="1615" spans="1:13" ht="19.5" customHeight="1">
      <c r="A1615" s="177"/>
      <c r="B1615" s="6" t="s">
        <v>1760</v>
      </c>
      <c r="C1615" s="194" t="s">
        <v>1761</v>
      </c>
      <c r="D1615" s="6">
        <v>400</v>
      </c>
      <c r="E1615" s="35" t="s">
        <v>21</v>
      </c>
      <c r="F1615" s="35" t="s">
        <v>22</v>
      </c>
      <c r="G1615" s="134">
        <v>0</v>
      </c>
      <c r="H1615" s="134">
        <v>0</v>
      </c>
      <c r="I1615" s="134">
        <v>1</v>
      </c>
      <c r="J1615" s="126">
        <v>232</v>
      </c>
      <c r="K1615" s="127">
        <v>228</v>
      </c>
      <c r="L1615" s="58">
        <f>100*(J1615*(G1615+H1615+I1615)+J1616*(G1616+H1616+I1616)+J1617*(G1617+H1617+I1617)+J1618*(I1618+H1618+G1618)+J1619*(G1619+H1619+I1619)+J1620*(G1620+H1620+I1620))/(D1615*1000)</f>
        <v>13.108</v>
      </c>
      <c r="M1615" s="56"/>
    </row>
    <row r="1616" spans="1:13" ht="15">
      <c r="A1616" s="177"/>
      <c r="B1616" s="7" t="s">
        <v>36</v>
      </c>
      <c r="C1616" s="194"/>
      <c r="D1616" s="6"/>
      <c r="E1616" s="35" t="s">
        <v>47</v>
      </c>
      <c r="F1616" s="35" t="s">
        <v>18</v>
      </c>
      <c r="G1616" s="134">
        <v>32</v>
      </c>
      <c r="H1616" s="134">
        <v>43</v>
      </c>
      <c r="I1616" s="134">
        <v>37</v>
      </c>
      <c r="J1616" s="126">
        <v>232</v>
      </c>
      <c r="K1616" s="127">
        <v>228</v>
      </c>
      <c r="L1616" s="58"/>
      <c r="M1616" s="56"/>
    </row>
    <row r="1617" spans="1:13" ht="15">
      <c r="A1617" s="177"/>
      <c r="B1617" s="7" t="s">
        <v>1762</v>
      </c>
      <c r="C1617" s="194"/>
      <c r="D1617" s="6"/>
      <c r="E1617" s="35" t="s">
        <v>1552</v>
      </c>
      <c r="F1617" s="35" t="s">
        <v>24</v>
      </c>
      <c r="G1617" s="134">
        <v>3</v>
      </c>
      <c r="H1617" s="134">
        <v>1</v>
      </c>
      <c r="I1617" s="134">
        <v>1</v>
      </c>
      <c r="J1617" s="126">
        <v>232</v>
      </c>
      <c r="K1617" s="127">
        <v>228</v>
      </c>
      <c r="L1617" s="58"/>
      <c r="M1617" s="56"/>
    </row>
    <row r="1618" spans="1:13" ht="15">
      <c r="A1618" s="177"/>
      <c r="B1618" s="7" t="s">
        <v>1763</v>
      </c>
      <c r="C1618" s="194"/>
      <c r="D1618" s="6"/>
      <c r="E1618" s="35" t="s">
        <v>1764</v>
      </c>
      <c r="F1618" s="35" t="s">
        <v>18</v>
      </c>
      <c r="G1618" s="134"/>
      <c r="H1618" s="134">
        <v>1</v>
      </c>
      <c r="I1618" s="134">
        <v>14</v>
      </c>
      <c r="J1618" s="126">
        <v>232</v>
      </c>
      <c r="K1618" s="127">
        <v>228</v>
      </c>
      <c r="L1618" s="58"/>
      <c r="M1618" s="56"/>
    </row>
    <row r="1619" spans="1:13" ht="15">
      <c r="A1619" s="177"/>
      <c r="B1619" s="7" t="s">
        <v>1765</v>
      </c>
      <c r="C1619" s="194"/>
      <c r="D1619" s="6"/>
      <c r="E1619" s="35" t="s">
        <v>79</v>
      </c>
      <c r="F1619" s="35" t="s">
        <v>648</v>
      </c>
      <c r="G1619" s="134">
        <v>1</v>
      </c>
      <c r="H1619" s="134">
        <v>2</v>
      </c>
      <c r="I1619" s="134">
        <v>2</v>
      </c>
      <c r="J1619" s="126">
        <v>232</v>
      </c>
      <c r="K1619" s="127">
        <v>228</v>
      </c>
      <c r="L1619" s="58"/>
      <c r="M1619" s="56"/>
    </row>
    <row r="1620" spans="1:13" ht="15">
      <c r="A1620" s="177"/>
      <c r="B1620" s="7" t="s">
        <v>761</v>
      </c>
      <c r="C1620" s="194"/>
      <c r="D1620" s="6"/>
      <c r="E1620" s="35" t="s">
        <v>47</v>
      </c>
      <c r="F1620" s="35" t="s">
        <v>18</v>
      </c>
      <c r="G1620" s="134">
        <v>44</v>
      </c>
      <c r="H1620" s="134">
        <v>20</v>
      </c>
      <c r="I1620" s="134">
        <v>24</v>
      </c>
      <c r="J1620" s="126">
        <v>232</v>
      </c>
      <c r="K1620" s="127">
        <v>228</v>
      </c>
      <c r="L1620" s="58"/>
      <c r="M1620" s="56"/>
    </row>
    <row r="1621" spans="1:13" ht="15">
      <c r="A1621" s="163"/>
      <c r="B1621" s="6" t="s">
        <v>1766</v>
      </c>
      <c r="C1621" s="9"/>
      <c r="D1621" s="6">
        <v>400</v>
      </c>
      <c r="E1621" s="35" t="s">
        <v>21</v>
      </c>
      <c r="F1621" s="35" t="s">
        <v>22</v>
      </c>
      <c r="G1621" s="149">
        <v>13</v>
      </c>
      <c r="H1621" s="149">
        <v>33</v>
      </c>
      <c r="I1621" s="149">
        <v>37</v>
      </c>
      <c r="J1621" s="126">
        <v>232</v>
      </c>
      <c r="K1621" s="127">
        <v>232</v>
      </c>
      <c r="L1621" s="58">
        <f>100*(J1621*(G1621+H1621+I1621)+J1622*(G1622+H1622+I1622)+J1623*(G1623+H1623+I1623)+J1624*(I1624+H1624+G1624)+J1625*(G1625+H1625+I1625))/(D1621*1000)</f>
        <v>12.006</v>
      </c>
      <c r="M1621" s="56"/>
    </row>
    <row r="1622" spans="1:13" ht="23.25" customHeight="1">
      <c r="A1622" s="163"/>
      <c r="B1622" s="42" t="s">
        <v>1767</v>
      </c>
      <c r="C1622" s="194" t="s">
        <v>1768</v>
      </c>
      <c r="D1622" s="6"/>
      <c r="E1622" s="35" t="s">
        <v>1719</v>
      </c>
      <c r="F1622" s="35" t="s">
        <v>1719</v>
      </c>
      <c r="G1622" s="149">
        <v>2</v>
      </c>
      <c r="H1622" s="149">
        <v>3</v>
      </c>
      <c r="I1622" s="149">
        <v>0</v>
      </c>
      <c r="J1622" s="126">
        <v>232</v>
      </c>
      <c r="K1622" s="127">
        <v>232</v>
      </c>
      <c r="L1622" s="58"/>
      <c r="M1622" s="56"/>
    </row>
    <row r="1623" spans="1:13" ht="15">
      <c r="A1623" s="163"/>
      <c r="B1623" s="42" t="s">
        <v>1769</v>
      </c>
      <c r="C1623" s="194"/>
      <c r="D1623" s="6"/>
      <c r="E1623" s="35" t="s">
        <v>26</v>
      </c>
      <c r="F1623" s="35" t="s">
        <v>24</v>
      </c>
      <c r="G1623" s="149">
        <v>18</v>
      </c>
      <c r="H1623" s="149">
        <v>13</v>
      </c>
      <c r="I1623" s="149">
        <v>15</v>
      </c>
      <c r="J1623" s="126">
        <v>232</v>
      </c>
      <c r="K1623" s="127">
        <v>232</v>
      </c>
      <c r="L1623" s="58"/>
      <c r="M1623" s="56"/>
    </row>
    <row r="1624" spans="1:13" ht="15">
      <c r="A1624" s="163"/>
      <c r="B1624" s="42" t="s">
        <v>1770</v>
      </c>
      <c r="C1624" s="194"/>
      <c r="D1624" s="6"/>
      <c r="E1624" s="35" t="s">
        <v>26</v>
      </c>
      <c r="F1624" s="35" t="s">
        <v>24</v>
      </c>
      <c r="G1624" s="149">
        <v>28</v>
      </c>
      <c r="H1624" s="149">
        <v>19</v>
      </c>
      <c r="I1624" s="149">
        <v>23</v>
      </c>
      <c r="J1624" s="126">
        <v>232</v>
      </c>
      <c r="K1624" s="127">
        <v>232</v>
      </c>
      <c r="L1624" s="58"/>
      <c r="M1624" s="56"/>
    </row>
    <row r="1625" spans="1:13" ht="15">
      <c r="A1625" s="163"/>
      <c r="B1625" s="42" t="s">
        <v>1771</v>
      </c>
      <c r="C1625" s="194"/>
      <c r="D1625" s="6"/>
      <c r="E1625" s="35" t="s">
        <v>1719</v>
      </c>
      <c r="F1625" s="35" t="s">
        <v>1719</v>
      </c>
      <c r="G1625" s="149">
        <v>0</v>
      </c>
      <c r="H1625" s="149">
        <v>1</v>
      </c>
      <c r="I1625" s="149">
        <v>2</v>
      </c>
      <c r="J1625" s="126">
        <v>232</v>
      </c>
      <c r="K1625" s="127">
        <v>232</v>
      </c>
      <c r="L1625" s="58"/>
      <c r="M1625" s="56"/>
    </row>
    <row r="1626" spans="1:13" ht="15">
      <c r="A1626" s="163"/>
      <c r="B1626" s="6" t="s">
        <v>1772</v>
      </c>
      <c r="C1626" s="9"/>
      <c r="D1626" s="6">
        <v>400</v>
      </c>
      <c r="E1626" s="35" t="s">
        <v>26</v>
      </c>
      <c r="F1626" s="35" t="s">
        <v>24</v>
      </c>
      <c r="G1626" s="149">
        <v>4</v>
      </c>
      <c r="H1626" s="149">
        <v>1</v>
      </c>
      <c r="I1626" s="149">
        <v>0</v>
      </c>
      <c r="J1626" s="126">
        <v>227</v>
      </c>
      <c r="K1626" s="127">
        <v>225</v>
      </c>
      <c r="L1626" s="58">
        <f>100*(J1626*(G1626+H1626+I1626)+J1627*(G1627+H1627+I1627)+J1628*(G1628+H1628+I1628))/(D1626*1000)</f>
        <v>7.718</v>
      </c>
      <c r="M1626" s="56"/>
    </row>
    <row r="1627" spans="1:13" s="77" customFormat="1" ht="25.5">
      <c r="A1627" s="163"/>
      <c r="B1627" s="16" t="s">
        <v>1773</v>
      </c>
      <c r="C1627" s="16"/>
      <c r="D1627" s="17"/>
      <c r="E1627" s="35" t="s">
        <v>22</v>
      </c>
      <c r="F1627" s="35" t="s">
        <v>22</v>
      </c>
      <c r="G1627" s="151">
        <v>43</v>
      </c>
      <c r="H1627" s="151">
        <v>48</v>
      </c>
      <c r="I1627" s="151">
        <v>37</v>
      </c>
      <c r="J1627" s="126">
        <v>227</v>
      </c>
      <c r="K1627" s="127">
        <v>225</v>
      </c>
      <c r="L1627" s="76"/>
      <c r="M1627" s="133"/>
    </row>
    <row r="1628" spans="1:13" ht="15">
      <c r="A1628" s="163"/>
      <c r="B1628" s="6" t="s">
        <v>1774</v>
      </c>
      <c r="C1628" s="9"/>
      <c r="D1628" s="6"/>
      <c r="E1628" s="35" t="s">
        <v>22</v>
      </c>
      <c r="F1628" s="35" t="s">
        <v>19</v>
      </c>
      <c r="G1628" s="143">
        <v>1</v>
      </c>
      <c r="H1628" s="143">
        <v>0</v>
      </c>
      <c r="I1628" s="143">
        <v>2</v>
      </c>
      <c r="J1628" s="126">
        <v>227</v>
      </c>
      <c r="K1628" s="127">
        <v>225</v>
      </c>
      <c r="L1628" s="58"/>
      <c r="M1628" s="56"/>
    </row>
    <row r="1629" spans="1:13" s="77" customFormat="1" ht="27.75" customHeight="1">
      <c r="A1629" s="163" t="s">
        <v>252</v>
      </c>
      <c r="B1629" s="16" t="s">
        <v>1775</v>
      </c>
      <c r="C1629" s="194" t="s">
        <v>1776</v>
      </c>
      <c r="D1629" s="17">
        <v>400</v>
      </c>
      <c r="E1629" s="35" t="s">
        <v>30</v>
      </c>
      <c r="F1629" s="35" t="s">
        <v>21</v>
      </c>
      <c r="G1629" s="151">
        <v>33</v>
      </c>
      <c r="H1629" s="151">
        <v>37</v>
      </c>
      <c r="I1629" s="151">
        <v>24</v>
      </c>
      <c r="J1629" s="126">
        <v>239</v>
      </c>
      <c r="K1629" s="127">
        <v>235</v>
      </c>
      <c r="L1629" s="76">
        <f>100*(J1629*(G1629+H1629+I1629)+J1630*(G1630+H1630+I1630)+J1631*(G1631+H1631+I1631)+J1632*(I1632+H1632+G1632)+J1633*(G1633+H1633+I1633))/(D1629*1000)</f>
        <v>24.0195</v>
      </c>
      <c r="M1629" s="133"/>
    </row>
    <row r="1630" spans="1:13" ht="15">
      <c r="A1630" s="163"/>
      <c r="B1630" s="7" t="s">
        <v>1777</v>
      </c>
      <c r="C1630" s="194"/>
      <c r="D1630" s="6"/>
      <c r="E1630" s="35" t="s">
        <v>47</v>
      </c>
      <c r="F1630" s="35" t="s">
        <v>18</v>
      </c>
      <c r="G1630" s="143">
        <v>38</v>
      </c>
      <c r="H1630" s="143">
        <v>17</v>
      </c>
      <c r="I1630" s="143">
        <v>37</v>
      </c>
      <c r="J1630" s="126">
        <v>239</v>
      </c>
      <c r="K1630" s="127">
        <v>235</v>
      </c>
      <c r="L1630" s="58"/>
      <c r="M1630" s="56"/>
    </row>
    <row r="1631" spans="1:13" ht="15">
      <c r="A1631" s="163"/>
      <c r="B1631" s="7" t="s">
        <v>1778</v>
      </c>
      <c r="C1631" s="194"/>
      <c r="D1631" s="6"/>
      <c r="E1631" s="35" t="s">
        <v>21</v>
      </c>
      <c r="F1631" s="35" t="s">
        <v>24</v>
      </c>
      <c r="G1631" s="143">
        <v>10</v>
      </c>
      <c r="H1631" s="143">
        <v>18</v>
      </c>
      <c r="I1631" s="143">
        <v>7</v>
      </c>
      <c r="J1631" s="126">
        <v>239</v>
      </c>
      <c r="K1631" s="127">
        <v>235</v>
      </c>
      <c r="L1631" s="58"/>
      <c r="M1631" s="56"/>
    </row>
    <row r="1632" spans="1:13" ht="15">
      <c r="A1632" s="163"/>
      <c r="B1632" s="7" t="s">
        <v>1779</v>
      </c>
      <c r="C1632" s="194"/>
      <c r="D1632" s="6"/>
      <c r="E1632" s="35" t="s">
        <v>21</v>
      </c>
      <c r="F1632" s="35" t="s">
        <v>24</v>
      </c>
      <c r="G1632" s="143">
        <v>24</v>
      </c>
      <c r="H1632" s="143">
        <v>23</v>
      </c>
      <c r="I1632" s="143">
        <v>36</v>
      </c>
      <c r="J1632" s="126">
        <v>239</v>
      </c>
      <c r="K1632" s="127">
        <v>235</v>
      </c>
      <c r="L1632" s="58"/>
      <c r="M1632" s="56"/>
    </row>
    <row r="1633" spans="1:13" ht="15">
      <c r="A1633" s="163"/>
      <c r="B1633" s="7" t="s">
        <v>1780</v>
      </c>
      <c r="C1633" s="194"/>
      <c r="D1633" s="6"/>
      <c r="E1633" s="35" t="s">
        <v>21</v>
      </c>
      <c r="F1633" s="35" t="s">
        <v>24</v>
      </c>
      <c r="G1633" s="143">
        <v>26</v>
      </c>
      <c r="H1633" s="143">
        <v>32</v>
      </c>
      <c r="I1633" s="143">
        <v>40</v>
      </c>
      <c r="J1633" s="126">
        <v>239</v>
      </c>
      <c r="K1633" s="127">
        <v>235</v>
      </c>
      <c r="L1633" s="58"/>
      <c r="M1633" s="56"/>
    </row>
    <row r="1634" spans="1:13" ht="15">
      <c r="A1634" s="163"/>
      <c r="B1634" s="6" t="s">
        <v>1781</v>
      </c>
      <c r="C1634" s="9"/>
      <c r="D1634" s="6">
        <v>400</v>
      </c>
      <c r="E1634" s="35" t="s">
        <v>22</v>
      </c>
      <c r="F1634" s="35" t="s">
        <v>19</v>
      </c>
      <c r="G1634" s="143">
        <v>5</v>
      </c>
      <c r="H1634" s="143">
        <v>8</v>
      </c>
      <c r="I1634" s="143">
        <v>7</v>
      </c>
      <c r="J1634" s="126">
        <v>239</v>
      </c>
      <c r="K1634" s="127">
        <v>235</v>
      </c>
      <c r="L1634" s="58">
        <f>100*(J1634*(G1634+H1634+I1634)+J1635*(G1635+H1635+I1635)+J1636*(G1636+H1636+I1636))/(D1634*1000)</f>
        <v>5.019</v>
      </c>
      <c r="M1634" s="56"/>
    </row>
    <row r="1635" spans="1:13" ht="15">
      <c r="A1635" s="163"/>
      <c r="B1635" s="7" t="s">
        <v>1782</v>
      </c>
      <c r="C1635" s="9"/>
      <c r="D1635" s="6"/>
      <c r="E1635" s="35" t="s">
        <v>18</v>
      </c>
      <c r="F1635" s="35" t="s">
        <v>19</v>
      </c>
      <c r="G1635" s="143">
        <v>10</v>
      </c>
      <c r="H1635" s="143">
        <v>11</v>
      </c>
      <c r="I1635" s="143">
        <v>8</v>
      </c>
      <c r="J1635" s="126">
        <v>239</v>
      </c>
      <c r="K1635" s="127">
        <v>235</v>
      </c>
      <c r="L1635" s="58"/>
      <c r="M1635" s="56"/>
    </row>
    <row r="1636" spans="1:13" ht="15">
      <c r="A1636" s="163"/>
      <c r="B1636" s="7" t="s">
        <v>1783</v>
      </c>
      <c r="C1636" s="9"/>
      <c r="D1636" s="6"/>
      <c r="E1636" s="35" t="s">
        <v>22</v>
      </c>
      <c r="F1636" s="35" t="s">
        <v>19</v>
      </c>
      <c r="G1636" s="143">
        <v>7</v>
      </c>
      <c r="H1636" s="143">
        <v>22</v>
      </c>
      <c r="I1636" s="143">
        <v>6</v>
      </c>
      <c r="J1636" s="126">
        <v>239</v>
      </c>
      <c r="K1636" s="127">
        <v>235</v>
      </c>
      <c r="L1636" s="58"/>
      <c r="M1636" s="56"/>
    </row>
    <row r="1637" spans="1:13" ht="15.75" customHeight="1">
      <c r="A1637" s="163"/>
      <c r="B1637" s="6" t="s">
        <v>1784</v>
      </c>
      <c r="C1637" s="164" t="s">
        <v>1785</v>
      </c>
      <c r="D1637" s="6">
        <v>400</v>
      </c>
      <c r="E1637" s="35" t="s">
        <v>47</v>
      </c>
      <c r="F1637" s="35" t="s">
        <v>24</v>
      </c>
      <c r="G1637" s="143">
        <v>53</v>
      </c>
      <c r="H1637" s="143">
        <v>40</v>
      </c>
      <c r="I1637" s="143">
        <v>23</v>
      </c>
      <c r="J1637" s="126">
        <v>231</v>
      </c>
      <c r="K1637" s="127">
        <v>229</v>
      </c>
      <c r="L1637" s="58">
        <f>100*(J1637*(G1637+H1637+I1637)+J1638*(G1638+H1638+I1638)+J1639*(G1639+H1639+I1639)+J1640*(I1640+H1640+G1640)+J1641*(G1641+H1641+I1641)+J1642*(G1642+H1642+I1642)+J1643*(G1643+H1643+I1643)+J1644*(I1644+H1644+G1644)+J1645*(G1645+H1645+I1645)+J1646*(I1646+H1646+G1646)+J1647*(G1647+H1647+I1647)+J1648*(G1648+H1648+I1648)+J1649*(G1649+H1649+I1649))/(D1637*1000)</f>
        <v>45.507</v>
      </c>
      <c r="M1637" s="56"/>
    </row>
    <row r="1638" spans="1:13" ht="15" customHeight="1">
      <c r="A1638" s="163"/>
      <c r="B1638" s="7" t="s">
        <v>1786</v>
      </c>
      <c r="C1638" s="164"/>
      <c r="D1638" s="6"/>
      <c r="E1638" s="35" t="s">
        <v>47</v>
      </c>
      <c r="F1638" s="35" t="s">
        <v>24</v>
      </c>
      <c r="G1638" s="143">
        <v>35</v>
      </c>
      <c r="H1638" s="143">
        <v>32</v>
      </c>
      <c r="I1638" s="143">
        <v>28</v>
      </c>
      <c r="J1638" s="126">
        <v>231</v>
      </c>
      <c r="K1638" s="127">
        <v>229</v>
      </c>
      <c r="L1638" s="58"/>
      <c r="M1638" s="56"/>
    </row>
    <row r="1639" spans="1:13" ht="15" customHeight="1">
      <c r="A1639" s="163"/>
      <c r="B1639" s="7" t="s">
        <v>1787</v>
      </c>
      <c r="C1639" s="164"/>
      <c r="D1639" s="6"/>
      <c r="E1639" s="35" t="s">
        <v>21</v>
      </c>
      <c r="F1639" s="35" t="s">
        <v>24</v>
      </c>
      <c r="G1639" s="143">
        <v>2</v>
      </c>
      <c r="H1639" s="143">
        <v>36</v>
      </c>
      <c r="I1639" s="143">
        <v>17</v>
      </c>
      <c r="J1639" s="126">
        <v>231</v>
      </c>
      <c r="K1639" s="127">
        <v>229</v>
      </c>
      <c r="L1639" s="58"/>
      <c r="M1639" s="56"/>
    </row>
    <row r="1640" spans="1:13" ht="15" customHeight="1">
      <c r="A1640" s="163"/>
      <c r="B1640" s="7" t="s">
        <v>1788</v>
      </c>
      <c r="C1640" s="164"/>
      <c r="D1640" s="6"/>
      <c r="E1640" s="35" t="s">
        <v>21</v>
      </c>
      <c r="F1640" s="35" t="s">
        <v>18</v>
      </c>
      <c r="G1640" s="143">
        <v>8</v>
      </c>
      <c r="H1640" s="143">
        <v>9</v>
      </c>
      <c r="I1640" s="143">
        <v>7</v>
      </c>
      <c r="J1640" s="126">
        <v>231</v>
      </c>
      <c r="K1640" s="127">
        <v>229</v>
      </c>
      <c r="L1640" s="58"/>
      <c r="M1640" s="56"/>
    </row>
    <row r="1641" spans="1:13" ht="15" customHeight="1">
      <c r="A1641" s="163"/>
      <c r="B1641" s="7" t="s">
        <v>1789</v>
      </c>
      <c r="C1641" s="164"/>
      <c r="D1641" s="6"/>
      <c r="E1641" s="35" t="s">
        <v>22</v>
      </c>
      <c r="F1641" s="35" t="s">
        <v>19</v>
      </c>
      <c r="G1641" s="143">
        <v>0</v>
      </c>
      <c r="H1641" s="143">
        <v>6</v>
      </c>
      <c r="I1641" s="143">
        <v>0</v>
      </c>
      <c r="J1641" s="126">
        <v>231</v>
      </c>
      <c r="K1641" s="127">
        <v>229</v>
      </c>
      <c r="L1641" s="58"/>
      <c r="M1641" s="56"/>
    </row>
    <row r="1642" spans="1:13" ht="15" customHeight="1">
      <c r="A1642" s="163"/>
      <c r="B1642" s="7" t="s">
        <v>1790</v>
      </c>
      <c r="C1642" s="164"/>
      <c r="D1642" s="6"/>
      <c r="E1642" s="35" t="s">
        <v>26</v>
      </c>
      <c r="F1642" s="35" t="s">
        <v>21</v>
      </c>
      <c r="G1642" s="143">
        <v>8</v>
      </c>
      <c r="H1642" s="143">
        <v>5</v>
      </c>
      <c r="I1642" s="143">
        <v>3</v>
      </c>
      <c r="J1642" s="126">
        <v>231</v>
      </c>
      <c r="K1642" s="127">
        <v>229</v>
      </c>
      <c r="L1642" s="58"/>
      <c r="M1642" s="56"/>
    </row>
    <row r="1643" spans="1:13" ht="15">
      <c r="A1643" s="163"/>
      <c r="B1643" s="7" t="s">
        <v>1791</v>
      </c>
      <c r="C1643" s="164"/>
      <c r="D1643" s="6"/>
      <c r="E1643" s="35" t="s">
        <v>21</v>
      </c>
      <c r="F1643" s="35" t="s">
        <v>24</v>
      </c>
      <c r="G1643" s="143">
        <v>5</v>
      </c>
      <c r="H1643" s="143">
        <v>7</v>
      </c>
      <c r="I1643" s="143">
        <v>3</v>
      </c>
      <c r="J1643" s="126">
        <v>231</v>
      </c>
      <c r="K1643" s="127">
        <v>229</v>
      </c>
      <c r="L1643" s="58"/>
      <c r="M1643" s="56"/>
    </row>
    <row r="1644" spans="1:13" ht="15">
      <c r="A1644" s="163"/>
      <c r="B1644" s="7" t="s">
        <v>1792</v>
      </c>
      <c r="C1644" s="9"/>
      <c r="D1644" s="6"/>
      <c r="E1644" s="35" t="s">
        <v>22</v>
      </c>
      <c r="F1644" s="35" t="s">
        <v>19</v>
      </c>
      <c r="G1644" s="143">
        <v>0</v>
      </c>
      <c r="H1644" s="143">
        <v>0</v>
      </c>
      <c r="I1644" s="143">
        <v>8</v>
      </c>
      <c r="J1644" s="126">
        <v>231</v>
      </c>
      <c r="K1644" s="127">
        <v>229</v>
      </c>
      <c r="L1644" s="58"/>
      <c r="M1644" s="56"/>
    </row>
    <row r="1645" spans="1:13" ht="16.5" customHeight="1">
      <c r="A1645" s="183" t="s">
        <v>325</v>
      </c>
      <c r="B1645" s="6" t="s">
        <v>1793</v>
      </c>
      <c r="C1645" s="102"/>
      <c r="D1645" s="6"/>
      <c r="E1645" s="35" t="s">
        <v>648</v>
      </c>
      <c r="F1645" s="35" t="s">
        <v>648</v>
      </c>
      <c r="G1645" s="143">
        <v>3</v>
      </c>
      <c r="H1645" s="143">
        <v>0</v>
      </c>
      <c r="I1645" s="143">
        <v>1</v>
      </c>
      <c r="J1645" s="35">
        <v>231</v>
      </c>
      <c r="K1645" s="131">
        <v>226</v>
      </c>
      <c r="L1645" s="58"/>
      <c r="M1645" s="56"/>
    </row>
    <row r="1646" spans="1:13" ht="15.75" customHeight="1">
      <c r="A1646" s="183"/>
      <c r="B1646" s="28" t="s">
        <v>1794</v>
      </c>
      <c r="C1646" s="187" t="s">
        <v>1795</v>
      </c>
      <c r="D1646" s="6"/>
      <c r="E1646" s="35" t="s">
        <v>22</v>
      </c>
      <c r="F1646" s="35" t="s">
        <v>19</v>
      </c>
      <c r="G1646" s="134">
        <v>0</v>
      </c>
      <c r="H1646" s="134">
        <v>1</v>
      </c>
      <c r="I1646" s="134">
        <v>1</v>
      </c>
      <c r="J1646" s="35">
        <v>231</v>
      </c>
      <c r="K1646" s="131">
        <v>226</v>
      </c>
      <c r="L1646" s="58"/>
      <c r="M1646" s="56"/>
    </row>
    <row r="1647" spans="1:13" ht="15" customHeight="1">
      <c r="A1647" s="183"/>
      <c r="B1647" s="28" t="s">
        <v>1796</v>
      </c>
      <c r="C1647" s="187"/>
      <c r="D1647" s="6"/>
      <c r="E1647" s="35" t="s">
        <v>47</v>
      </c>
      <c r="F1647" s="35" t="s">
        <v>24</v>
      </c>
      <c r="G1647" s="134">
        <v>55</v>
      </c>
      <c r="H1647" s="134">
        <v>72</v>
      </c>
      <c r="I1647" s="134">
        <v>69</v>
      </c>
      <c r="J1647" s="35">
        <v>231</v>
      </c>
      <c r="K1647" s="131">
        <v>226</v>
      </c>
      <c r="L1647" s="58"/>
      <c r="M1647" s="56"/>
    </row>
    <row r="1648" spans="1:13" ht="15" customHeight="1">
      <c r="A1648" s="183"/>
      <c r="B1648" s="28" t="s">
        <v>1797</v>
      </c>
      <c r="C1648" s="187"/>
      <c r="D1648" s="6"/>
      <c r="E1648" s="35" t="s">
        <v>47</v>
      </c>
      <c r="F1648" s="35" t="s">
        <v>24</v>
      </c>
      <c r="G1648" s="134">
        <v>49</v>
      </c>
      <c r="H1648" s="134">
        <v>33</v>
      </c>
      <c r="I1648" s="134">
        <v>59</v>
      </c>
      <c r="J1648" s="35">
        <v>231</v>
      </c>
      <c r="K1648" s="131">
        <v>226</v>
      </c>
      <c r="L1648" s="58"/>
      <c r="M1648" s="56"/>
    </row>
    <row r="1649" spans="1:13" ht="15" customHeight="1">
      <c r="A1649" s="183"/>
      <c r="B1649" s="28" t="s">
        <v>1798</v>
      </c>
      <c r="C1649" s="187"/>
      <c r="D1649" s="6"/>
      <c r="E1649" s="35" t="s">
        <v>21</v>
      </c>
      <c r="F1649" s="35" t="s">
        <v>24</v>
      </c>
      <c r="G1649" s="134">
        <v>42</v>
      </c>
      <c r="H1649" s="134">
        <v>48</v>
      </c>
      <c r="I1649" s="134">
        <v>20</v>
      </c>
      <c r="J1649" s="35">
        <v>231</v>
      </c>
      <c r="K1649" s="131">
        <v>226</v>
      </c>
      <c r="L1649" s="58"/>
      <c r="M1649" s="56"/>
    </row>
    <row r="1650" spans="1:13" ht="15">
      <c r="A1650" s="183"/>
      <c r="B1650" s="28" t="s">
        <v>1799</v>
      </c>
      <c r="C1650" s="187"/>
      <c r="D1650" s="6">
        <v>400</v>
      </c>
      <c r="E1650" s="35" t="s">
        <v>18</v>
      </c>
      <c r="F1650" s="35" t="s">
        <v>22</v>
      </c>
      <c r="G1650" s="134">
        <v>7</v>
      </c>
      <c r="H1650" s="134">
        <v>6</v>
      </c>
      <c r="I1650" s="134">
        <v>8</v>
      </c>
      <c r="J1650" s="35">
        <v>231</v>
      </c>
      <c r="K1650" s="131">
        <v>226</v>
      </c>
      <c r="L1650" s="58">
        <f>100*(J1650*(G1650+H1650+I1650)+J1651*(G1651+H1651+I1651)+J1652*(G1652+H1652+I1652)+J1653*(I1653+H1653+G1653)+J1654*(G1654+H1654+I1654)+J1655*(G1655+H1655+I1655))/(D1650*1000)</f>
        <v>3.003</v>
      </c>
      <c r="M1650" s="56"/>
    </row>
    <row r="1651" spans="1:13" ht="15">
      <c r="A1651" s="183"/>
      <c r="B1651" s="28" t="s">
        <v>1800</v>
      </c>
      <c r="C1651" s="187"/>
      <c r="D1651" s="6"/>
      <c r="E1651" s="35" t="s">
        <v>22</v>
      </c>
      <c r="F1651" s="35" t="s">
        <v>19</v>
      </c>
      <c r="G1651" s="134">
        <v>2</v>
      </c>
      <c r="H1651" s="134">
        <v>8</v>
      </c>
      <c r="I1651" s="134">
        <v>2</v>
      </c>
      <c r="J1651" s="35">
        <v>231</v>
      </c>
      <c r="K1651" s="131">
        <v>226</v>
      </c>
      <c r="L1651" s="58"/>
      <c r="M1651" s="56"/>
    </row>
    <row r="1652" spans="1:13" ht="15">
      <c r="A1652" s="183"/>
      <c r="B1652" s="28" t="s">
        <v>1801</v>
      </c>
      <c r="C1652" s="187"/>
      <c r="D1652" s="6"/>
      <c r="E1652" s="35" t="s">
        <v>1720</v>
      </c>
      <c r="F1652" s="35" t="s">
        <v>1720</v>
      </c>
      <c r="G1652" s="134">
        <v>3</v>
      </c>
      <c r="H1652" s="134"/>
      <c r="I1652" s="134"/>
      <c r="J1652" s="35">
        <v>231</v>
      </c>
      <c r="K1652" s="131">
        <v>226</v>
      </c>
      <c r="L1652" s="58"/>
      <c r="M1652" s="56"/>
    </row>
    <row r="1653" spans="1:13" ht="15">
      <c r="A1653" s="183"/>
      <c r="B1653" s="28" t="s">
        <v>52</v>
      </c>
      <c r="C1653" s="187"/>
      <c r="D1653" s="6"/>
      <c r="E1653" s="35" t="s">
        <v>126</v>
      </c>
      <c r="F1653" s="35" t="s">
        <v>126</v>
      </c>
      <c r="G1653" s="134">
        <v>0</v>
      </c>
      <c r="H1653" s="134">
        <v>5</v>
      </c>
      <c r="I1653" s="134">
        <v>0</v>
      </c>
      <c r="J1653" s="35">
        <v>231</v>
      </c>
      <c r="K1653" s="131">
        <v>226</v>
      </c>
      <c r="L1653" s="58"/>
      <c r="M1653" s="56"/>
    </row>
    <row r="1654" spans="1:13" ht="15">
      <c r="A1654" s="183"/>
      <c r="B1654" s="28" t="s">
        <v>1802</v>
      </c>
      <c r="C1654" s="187"/>
      <c r="D1654" s="6"/>
      <c r="E1654" s="35" t="s">
        <v>18</v>
      </c>
      <c r="F1654" s="35" t="s">
        <v>19</v>
      </c>
      <c r="G1654" s="134">
        <v>0</v>
      </c>
      <c r="H1654" s="134">
        <v>3</v>
      </c>
      <c r="I1654" s="134">
        <v>0</v>
      </c>
      <c r="J1654" s="35">
        <v>231</v>
      </c>
      <c r="K1654" s="131">
        <v>226</v>
      </c>
      <c r="L1654" s="58"/>
      <c r="M1654" s="56"/>
    </row>
    <row r="1655" spans="1:13" ht="15">
      <c r="A1655" s="183"/>
      <c r="B1655" s="28" t="s">
        <v>1803</v>
      </c>
      <c r="C1655" s="187"/>
      <c r="D1655" s="6"/>
      <c r="E1655" s="35" t="s">
        <v>19</v>
      </c>
      <c r="F1655" s="35" t="s">
        <v>19</v>
      </c>
      <c r="G1655" s="143">
        <v>2</v>
      </c>
      <c r="H1655" s="143">
        <v>2</v>
      </c>
      <c r="I1655" s="143">
        <v>4</v>
      </c>
      <c r="J1655" s="35">
        <v>231</v>
      </c>
      <c r="K1655" s="131">
        <v>226</v>
      </c>
      <c r="L1655" s="58"/>
      <c r="M1655" s="56"/>
    </row>
    <row r="1656" spans="1:13" s="77" customFormat="1" ht="31.5" customHeight="1">
      <c r="A1656" s="183"/>
      <c r="B1656" s="16" t="s">
        <v>1804</v>
      </c>
      <c r="C1656" s="164"/>
      <c r="D1656" s="17">
        <v>400</v>
      </c>
      <c r="E1656" s="35" t="s">
        <v>82</v>
      </c>
      <c r="F1656" s="35" t="s">
        <v>47</v>
      </c>
      <c r="G1656" s="132">
        <v>32</v>
      </c>
      <c r="H1656" s="132">
        <v>45</v>
      </c>
      <c r="I1656" s="132">
        <v>46</v>
      </c>
      <c r="J1656" s="126">
        <v>238</v>
      </c>
      <c r="K1656" s="127">
        <v>232</v>
      </c>
      <c r="L1656" s="76">
        <f>100*(J1656*(G1656+H1656+I1656)+J1657*(G1657+H1657+I1657)+J1658*(G1658+H1658+I1658)+J1659*(I1659+H1659+G1659))/(D1656*1000)</f>
        <v>18.3855</v>
      </c>
      <c r="M1656" s="133"/>
    </row>
    <row r="1657" spans="1:13" ht="15">
      <c r="A1657" s="183"/>
      <c r="B1657" s="7" t="s">
        <v>1805</v>
      </c>
      <c r="C1657" s="164"/>
      <c r="D1657" s="6"/>
      <c r="E1657" s="35" t="s">
        <v>30</v>
      </c>
      <c r="F1657" s="35" t="s">
        <v>24</v>
      </c>
      <c r="G1657" s="125">
        <v>25</v>
      </c>
      <c r="H1657" s="125">
        <v>41</v>
      </c>
      <c r="I1657" s="125">
        <v>24</v>
      </c>
      <c r="J1657" s="126">
        <v>238</v>
      </c>
      <c r="K1657" s="127">
        <v>232</v>
      </c>
      <c r="L1657" s="58"/>
      <c r="M1657" s="56"/>
    </row>
    <row r="1658" spans="1:13" ht="15">
      <c r="A1658" s="183"/>
      <c r="B1658" s="7" t="s">
        <v>1806</v>
      </c>
      <c r="C1658" s="164"/>
      <c r="D1658" s="6"/>
      <c r="E1658" s="35" t="s">
        <v>22</v>
      </c>
      <c r="F1658" s="35" t="s">
        <v>19</v>
      </c>
      <c r="G1658" s="125">
        <v>0</v>
      </c>
      <c r="H1658" s="125">
        <v>1</v>
      </c>
      <c r="I1658" s="125">
        <v>2</v>
      </c>
      <c r="J1658" s="126">
        <v>238</v>
      </c>
      <c r="K1658" s="127">
        <v>232</v>
      </c>
      <c r="L1658" s="58"/>
      <c r="M1658" s="56"/>
    </row>
    <row r="1659" spans="1:13" ht="15">
      <c r="A1659" s="183"/>
      <c r="B1659" s="7" t="s">
        <v>1807</v>
      </c>
      <c r="C1659" s="164"/>
      <c r="D1659" s="6"/>
      <c r="E1659" s="35" t="s">
        <v>47</v>
      </c>
      <c r="F1659" s="35" t="s">
        <v>18</v>
      </c>
      <c r="G1659" s="125">
        <v>41</v>
      </c>
      <c r="H1659" s="125">
        <v>28</v>
      </c>
      <c r="I1659" s="125">
        <v>24</v>
      </c>
      <c r="J1659" s="126">
        <v>238</v>
      </c>
      <c r="K1659" s="127">
        <v>232</v>
      </c>
      <c r="L1659" s="58"/>
      <c r="M1659" s="56"/>
    </row>
    <row r="1660" spans="1:13" s="77" customFormat="1" ht="30" customHeight="1">
      <c r="A1660" s="183"/>
      <c r="B1660" s="16" t="s">
        <v>1808</v>
      </c>
      <c r="C1660" s="164" t="s">
        <v>1809</v>
      </c>
      <c r="D1660" s="17">
        <v>400</v>
      </c>
      <c r="E1660" s="152" t="s">
        <v>30</v>
      </c>
      <c r="F1660" s="152" t="s">
        <v>21</v>
      </c>
      <c r="G1660" s="132">
        <v>7</v>
      </c>
      <c r="H1660" s="132">
        <v>6</v>
      </c>
      <c r="I1660" s="132">
        <v>34</v>
      </c>
      <c r="J1660" s="35">
        <v>233</v>
      </c>
      <c r="K1660" s="131">
        <v>228</v>
      </c>
      <c r="L1660" s="76">
        <f>100*(J1660*(G1660+H1660+I1660)+J1661*(G1661+H1661+I1661)+J1662*(G1662+H1662+I1662)+J1663*(I1663+H1663+G1663)+J1664*(G1664+H1664+I1664))/(D1660*1000)</f>
        <v>12.349</v>
      </c>
      <c r="M1660" s="133"/>
    </row>
    <row r="1661" spans="1:13" ht="15">
      <c r="A1661" s="183"/>
      <c r="B1661" s="7" t="s">
        <v>1810</v>
      </c>
      <c r="C1661" s="164"/>
      <c r="D1661" s="6"/>
      <c r="E1661" s="135" t="s">
        <v>26</v>
      </c>
      <c r="F1661" s="135" t="s">
        <v>24</v>
      </c>
      <c r="G1661" s="125">
        <v>26</v>
      </c>
      <c r="H1661" s="125">
        <v>18</v>
      </c>
      <c r="I1661" s="125">
        <v>10</v>
      </c>
      <c r="J1661" s="35">
        <v>233</v>
      </c>
      <c r="K1661" s="131">
        <v>228</v>
      </c>
      <c r="L1661" s="58"/>
      <c r="M1661" s="56"/>
    </row>
    <row r="1662" spans="1:13" ht="15">
      <c r="A1662" s="183"/>
      <c r="B1662" s="7" t="s">
        <v>1811</v>
      </c>
      <c r="C1662" s="164"/>
      <c r="D1662" s="6"/>
      <c r="E1662" s="135" t="s">
        <v>26</v>
      </c>
      <c r="F1662" s="135" t="s">
        <v>21</v>
      </c>
      <c r="G1662" s="125">
        <v>13</v>
      </c>
      <c r="H1662" s="125">
        <v>25</v>
      </c>
      <c r="I1662" s="125">
        <v>41</v>
      </c>
      <c r="J1662" s="35">
        <v>233</v>
      </c>
      <c r="K1662" s="131">
        <v>228</v>
      </c>
      <c r="L1662" s="58"/>
      <c r="M1662" s="56"/>
    </row>
    <row r="1663" spans="1:13" ht="15">
      <c r="A1663" s="183"/>
      <c r="B1663" s="7" t="s">
        <v>1812</v>
      </c>
      <c r="C1663" s="164"/>
      <c r="D1663" s="6"/>
      <c r="E1663" s="135" t="s">
        <v>18</v>
      </c>
      <c r="F1663" s="135" t="s">
        <v>19</v>
      </c>
      <c r="G1663" s="125">
        <v>3</v>
      </c>
      <c r="H1663" s="125">
        <v>23</v>
      </c>
      <c r="I1663" s="125">
        <v>5</v>
      </c>
      <c r="J1663" s="35">
        <v>233</v>
      </c>
      <c r="K1663" s="131">
        <v>228</v>
      </c>
      <c r="L1663" s="58"/>
      <c r="M1663" s="56"/>
    </row>
    <row r="1664" spans="1:13" ht="15">
      <c r="A1664" s="183"/>
      <c r="B1664" s="6" t="s">
        <v>1813</v>
      </c>
      <c r="C1664" s="164"/>
      <c r="D1664" s="6"/>
      <c r="E1664" s="135" t="s">
        <v>19</v>
      </c>
      <c r="F1664" s="135" t="s">
        <v>19</v>
      </c>
      <c r="G1664" s="143"/>
      <c r="H1664" s="143">
        <v>1</v>
      </c>
      <c r="I1664" s="143"/>
      <c r="J1664" s="35">
        <v>233</v>
      </c>
      <c r="K1664" s="131">
        <v>228</v>
      </c>
      <c r="L1664" s="58"/>
      <c r="M1664" s="56"/>
    </row>
    <row r="1665" spans="1:13" ht="16.5" customHeight="1">
      <c r="A1665" s="183"/>
      <c r="B1665" s="6" t="s">
        <v>1814</v>
      </c>
      <c r="C1665" s="103" t="s">
        <v>1815</v>
      </c>
      <c r="D1665" s="6">
        <v>400</v>
      </c>
      <c r="E1665" s="135" t="s">
        <v>24</v>
      </c>
      <c r="F1665" s="135" t="s">
        <v>18</v>
      </c>
      <c r="G1665" s="125">
        <v>98</v>
      </c>
      <c r="H1665" s="125">
        <v>75</v>
      </c>
      <c r="I1665" s="125">
        <v>81</v>
      </c>
      <c r="J1665" s="35">
        <v>232</v>
      </c>
      <c r="K1665" s="131">
        <v>221</v>
      </c>
      <c r="L1665" s="58">
        <f>100*(J1665*(G1665+H1665+I1665)+J1666*(G1666+H1666+I1666)+J1667*(G1667+H1667+I1667)+J1668*(I1668+H1668+G1668)+J1669*(G1669+H1669+I1669)+J1670*(G1670+H1670+I1670)+J1671*(G1671+H1671+I1671)+J1672*(I1672+H1672+G1672)+J1673*(G1673+H1673+I1673)+J1674*(I1674+H1674+G1674)+J1675*(G1675+H1675+I1675))/(D1665*1000)</f>
        <v>58</v>
      </c>
      <c r="M1665" s="56"/>
    </row>
    <row r="1666" spans="1:13" ht="15">
      <c r="A1666" s="183"/>
      <c r="B1666" s="7" t="s">
        <v>1816</v>
      </c>
      <c r="C1666" s="9"/>
      <c r="D1666" s="6"/>
      <c r="E1666" s="135" t="s">
        <v>24</v>
      </c>
      <c r="F1666" s="135" t="s">
        <v>22</v>
      </c>
      <c r="G1666" s="125">
        <v>1</v>
      </c>
      <c r="H1666" s="125">
        <v>1</v>
      </c>
      <c r="I1666" s="125">
        <v>2</v>
      </c>
      <c r="J1666" s="35">
        <v>232</v>
      </c>
      <c r="K1666" s="131">
        <v>221</v>
      </c>
      <c r="L1666" s="58"/>
      <c r="M1666" s="56"/>
    </row>
    <row r="1667" spans="1:13" ht="15">
      <c r="A1667" s="183"/>
      <c r="B1667" s="7" t="s">
        <v>1817</v>
      </c>
      <c r="C1667" s="9"/>
      <c r="D1667" s="6"/>
      <c r="E1667" s="135" t="s">
        <v>47</v>
      </c>
      <c r="F1667" s="135" t="s">
        <v>24</v>
      </c>
      <c r="G1667" s="125">
        <v>5</v>
      </c>
      <c r="H1667" s="125">
        <v>10</v>
      </c>
      <c r="I1667" s="125">
        <v>10</v>
      </c>
      <c r="J1667" s="35">
        <v>232</v>
      </c>
      <c r="K1667" s="131">
        <v>221</v>
      </c>
      <c r="L1667" s="58"/>
      <c r="M1667" s="56"/>
    </row>
    <row r="1668" spans="1:13" ht="15">
      <c r="A1668" s="183"/>
      <c r="B1668" s="6" t="s">
        <v>1818</v>
      </c>
      <c r="C1668" s="9"/>
      <c r="D1668" s="6"/>
      <c r="E1668" s="135" t="s">
        <v>24</v>
      </c>
      <c r="F1668" s="135" t="s">
        <v>22</v>
      </c>
      <c r="G1668" s="143">
        <v>10</v>
      </c>
      <c r="H1668" s="143">
        <v>2</v>
      </c>
      <c r="I1668" s="143">
        <v>17</v>
      </c>
      <c r="J1668" s="35">
        <v>232</v>
      </c>
      <c r="K1668" s="131">
        <v>221</v>
      </c>
      <c r="L1668" s="58"/>
      <c r="M1668" s="56"/>
    </row>
    <row r="1669" spans="1:13" ht="15">
      <c r="A1669" s="183"/>
      <c r="B1669" s="7" t="s">
        <v>1819</v>
      </c>
      <c r="C1669" s="9"/>
      <c r="D1669" s="6"/>
      <c r="E1669" s="135" t="s">
        <v>22</v>
      </c>
      <c r="F1669" s="135" t="s">
        <v>19</v>
      </c>
      <c r="G1669" s="143">
        <v>5</v>
      </c>
      <c r="H1669" s="143">
        <v>6</v>
      </c>
      <c r="I1669" s="143">
        <v>6</v>
      </c>
      <c r="J1669" s="35">
        <v>232</v>
      </c>
      <c r="K1669" s="131">
        <v>221</v>
      </c>
      <c r="L1669" s="58"/>
      <c r="M1669" s="56"/>
    </row>
    <row r="1670" spans="1:13" ht="15">
      <c r="A1670" s="183"/>
      <c r="B1670" s="7" t="s">
        <v>1820</v>
      </c>
      <c r="C1670" s="9"/>
      <c r="D1670" s="6"/>
      <c r="E1670" s="135" t="s">
        <v>1821</v>
      </c>
      <c r="F1670" s="135" t="s">
        <v>1821</v>
      </c>
      <c r="G1670" s="143">
        <v>58</v>
      </c>
      <c r="H1670" s="143">
        <v>55</v>
      </c>
      <c r="I1670" s="143">
        <v>54</v>
      </c>
      <c r="J1670" s="35">
        <v>232</v>
      </c>
      <c r="K1670" s="131">
        <v>221</v>
      </c>
      <c r="L1670" s="58"/>
      <c r="M1670" s="56"/>
    </row>
    <row r="1671" spans="1:13" ht="15">
      <c r="A1671" s="183"/>
      <c r="B1671" s="7" t="s">
        <v>1822</v>
      </c>
      <c r="C1671" s="9"/>
      <c r="D1671" s="6"/>
      <c r="E1671" s="135" t="s">
        <v>24</v>
      </c>
      <c r="F1671" s="135" t="s">
        <v>18</v>
      </c>
      <c r="G1671" s="125">
        <v>18</v>
      </c>
      <c r="H1671" s="125">
        <v>8</v>
      </c>
      <c r="I1671" s="125">
        <v>2</v>
      </c>
      <c r="J1671" s="35">
        <v>232</v>
      </c>
      <c r="K1671" s="131">
        <v>221</v>
      </c>
      <c r="L1671" s="58"/>
      <c r="M1671" s="56"/>
    </row>
    <row r="1672" spans="1:13" ht="15.75" customHeight="1">
      <c r="A1672" s="183"/>
      <c r="B1672" s="7" t="s">
        <v>1823</v>
      </c>
      <c r="C1672" s="9"/>
      <c r="D1672" s="6"/>
      <c r="E1672" s="135" t="s">
        <v>21</v>
      </c>
      <c r="F1672" s="135" t="s">
        <v>24</v>
      </c>
      <c r="G1672" s="134">
        <v>57</v>
      </c>
      <c r="H1672" s="134">
        <v>64</v>
      </c>
      <c r="I1672" s="134">
        <v>60</v>
      </c>
      <c r="J1672" s="35">
        <v>232</v>
      </c>
      <c r="K1672" s="131">
        <v>221</v>
      </c>
      <c r="L1672" s="58"/>
      <c r="M1672" s="56"/>
    </row>
    <row r="1673" spans="1:13" ht="15.75" customHeight="1">
      <c r="A1673" s="183"/>
      <c r="B1673" s="7" t="s">
        <v>1824</v>
      </c>
      <c r="C1673" s="9"/>
      <c r="D1673" s="6"/>
      <c r="E1673" s="135" t="s">
        <v>24</v>
      </c>
      <c r="F1673" s="135" t="s">
        <v>22</v>
      </c>
      <c r="G1673" s="134">
        <v>10</v>
      </c>
      <c r="H1673" s="134">
        <v>5</v>
      </c>
      <c r="I1673" s="134">
        <v>18</v>
      </c>
      <c r="J1673" s="35">
        <v>232</v>
      </c>
      <c r="K1673" s="131">
        <v>221</v>
      </c>
      <c r="L1673" s="58"/>
      <c r="M1673" s="56"/>
    </row>
    <row r="1674" spans="1:13" ht="15.75" customHeight="1">
      <c r="A1674" s="183"/>
      <c r="B1674" s="7" t="s">
        <v>1825</v>
      </c>
      <c r="C1674" s="9"/>
      <c r="D1674" s="6"/>
      <c r="E1674" s="135" t="s">
        <v>21</v>
      </c>
      <c r="F1674" s="135" t="s">
        <v>24</v>
      </c>
      <c r="G1674" s="125">
        <v>17</v>
      </c>
      <c r="H1674" s="125">
        <v>9</v>
      </c>
      <c r="I1674" s="125">
        <v>7</v>
      </c>
      <c r="J1674" s="35">
        <v>232</v>
      </c>
      <c r="K1674" s="131">
        <v>221</v>
      </c>
      <c r="L1674" s="58"/>
      <c r="M1674" s="56"/>
    </row>
    <row r="1675" spans="1:13" ht="15.75" customHeight="1">
      <c r="A1675" s="183"/>
      <c r="B1675" s="7" t="s">
        <v>1826</v>
      </c>
      <c r="C1675" s="9"/>
      <c r="D1675" s="6"/>
      <c r="E1675" s="135" t="s">
        <v>24</v>
      </c>
      <c r="F1675" s="135" t="s">
        <v>18</v>
      </c>
      <c r="G1675" s="125">
        <v>105</v>
      </c>
      <c r="H1675" s="125">
        <v>73</v>
      </c>
      <c r="I1675" s="125">
        <v>51</v>
      </c>
      <c r="J1675" s="35">
        <v>232</v>
      </c>
      <c r="K1675" s="131">
        <v>221</v>
      </c>
      <c r="L1675" s="58"/>
      <c r="M1675" s="56"/>
    </row>
    <row r="1676" spans="1:13" ht="15.75" customHeight="1">
      <c r="A1676" s="165" t="s">
        <v>325</v>
      </c>
      <c r="B1676" s="6" t="s">
        <v>1827</v>
      </c>
      <c r="C1676" s="169" t="s">
        <v>1828</v>
      </c>
      <c r="D1676" s="6">
        <v>630</v>
      </c>
      <c r="E1676" s="35" t="s">
        <v>21</v>
      </c>
      <c r="F1676" s="35" t="s">
        <v>24</v>
      </c>
      <c r="G1676" s="125">
        <v>10</v>
      </c>
      <c r="H1676" s="125">
        <v>6</v>
      </c>
      <c r="I1676" s="125">
        <v>18</v>
      </c>
      <c r="J1676" s="126">
        <v>224</v>
      </c>
      <c r="K1676" s="127">
        <v>223</v>
      </c>
      <c r="L1676" s="58">
        <f>100*(J1676*(G1676+H1676+I1676)+J1677*(G1677+H1677+I1677)+J1678*(G1678+H1678+I1678)+J1679*(I1679+H1679+G1679))/(D1676*1000)</f>
        <v>3.84</v>
      </c>
      <c r="M1676" s="56"/>
    </row>
    <row r="1677" spans="1:13" ht="15">
      <c r="A1677" s="165"/>
      <c r="B1677" s="7" t="s">
        <v>1829</v>
      </c>
      <c r="C1677" s="169"/>
      <c r="D1677" s="6"/>
      <c r="E1677" s="35" t="s">
        <v>19</v>
      </c>
      <c r="F1677" s="35" t="s">
        <v>19</v>
      </c>
      <c r="G1677" s="125">
        <v>0</v>
      </c>
      <c r="H1677" s="125">
        <v>3</v>
      </c>
      <c r="I1677" s="125">
        <v>1</v>
      </c>
      <c r="J1677" s="126">
        <v>224</v>
      </c>
      <c r="K1677" s="127">
        <v>223</v>
      </c>
      <c r="L1677" s="58"/>
      <c r="M1677" s="56"/>
    </row>
    <row r="1678" spans="1:13" ht="15">
      <c r="A1678" s="165"/>
      <c r="B1678" s="28" t="s">
        <v>1830</v>
      </c>
      <c r="C1678" s="9"/>
      <c r="D1678" s="6"/>
      <c r="E1678" s="35" t="s">
        <v>21</v>
      </c>
      <c r="F1678" s="35" t="s">
        <v>24</v>
      </c>
      <c r="G1678" s="125">
        <v>8</v>
      </c>
      <c r="H1678" s="125">
        <v>14</v>
      </c>
      <c r="I1678" s="125">
        <v>33</v>
      </c>
      <c r="J1678" s="126">
        <v>224</v>
      </c>
      <c r="K1678" s="127">
        <v>223</v>
      </c>
      <c r="L1678" s="58"/>
      <c r="M1678" s="56"/>
    </row>
    <row r="1679" spans="1:13" ht="15">
      <c r="A1679" s="165"/>
      <c r="B1679" s="7" t="s">
        <v>1831</v>
      </c>
      <c r="C1679" s="9"/>
      <c r="D1679" s="6"/>
      <c r="E1679" s="35" t="s">
        <v>21</v>
      </c>
      <c r="F1679" s="35" t="s">
        <v>24</v>
      </c>
      <c r="G1679" s="125">
        <v>9</v>
      </c>
      <c r="H1679" s="125">
        <v>2</v>
      </c>
      <c r="I1679" s="125">
        <v>4</v>
      </c>
      <c r="J1679" s="126">
        <v>224</v>
      </c>
      <c r="K1679" s="127">
        <v>223</v>
      </c>
      <c r="L1679" s="58"/>
      <c r="M1679" s="56"/>
    </row>
    <row r="1680" spans="1:13" ht="16.5" customHeight="1">
      <c r="A1680" s="163" t="s">
        <v>281</v>
      </c>
      <c r="B1680" s="6" t="s">
        <v>1832</v>
      </c>
      <c r="C1680" s="103" t="s">
        <v>1833</v>
      </c>
      <c r="D1680" s="6">
        <v>630</v>
      </c>
      <c r="E1680" s="35" t="s">
        <v>19</v>
      </c>
      <c r="F1680" s="35" t="s">
        <v>19</v>
      </c>
      <c r="G1680" s="143">
        <v>1</v>
      </c>
      <c r="H1680" s="143">
        <v>0</v>
      </c>
      <c r="I1680" s="143">
        <v>0</v>
      </c>
      <c r="J1680" s="126">
        <v>226</v>
      </c>
      <c r="K1680" s="127">
        <v>223</v>
      </c>
      <c r="L1680" s="58">
        <f>100*(J1680*(G1680+H1680+I1680)+J1681*(G1681+H1681+I1681)+J1682*(G1682+H1682+I1682)+J1683*(I1683+H1683+G1683)+J1684*(G1684+H1684+I1684))/(D1680*1000)</f>
        <v>13.918730158730158</v>
      </c>
      <c r="M1680" s="56"/>
    </row>
    <row r="1681" spans="1:13" ht="15.75" customHeight="1">
      <c r="A1681" s="163"/>
      <c r="B1681" s="7" t="s">
        <v>1834</v>
      </c>
      <c r="C1681" s="9"/>
      <c r="D1681" s="6"/>
      <c r="E1681" s="35" t="s">
        <v>82</v>
      </c>
      <c r="F1681" s="35" t="s">
        <v>21</v>
      </c>
      <c r="G1681" s="143">
        <v>96</v>
      </c>
      <c r="H1681" s="143">
        <v>50</v>
      </c>
      <c r="I1681" s="143">
        <v>67</v>
      </c>
      <c r="J1681" s="126">
        <v>226</v>
      </c>
      <c r="K1681" s="127">
        <v>223</v>
      </c>
      <c r="L1681" s="58"/>
      <c r="M1681" s="56"/>
    </row>
    <row r="1682" spans="1:13" ht="15">
      <c r="A1682" s="163"/>
      <c r="B1682" s="7" t="s">
        <v>1835</v>
      </c>
      <c r="C1682" s="9"/>
      <c r="D1682" s="6"/>
      <c r="E1682" s="35" t="s">
        <v>24</v>
      </c>
      <c r="F1682" s="35" t="s">
        <v>22</v>
      </c>
      <c r="G1682" s="143">
        <v>12</v>
      </c>
      <c r="H1682" s="143">
        <v>26</v>
      </c>
      <c r="I1682" s="143">
        <v>20</v>
      </c>
      <c r="J1682" s="126">
        <v>226</v>
      </c>
      <c r="K1682" s="127">
        <v>223</v>
      </c>
      <c r="L1682" s="58"/>
      <c r="M1682" s="56"/>
    </row>
    <row r="1683" spans="1:13" ht="15">
      <c r="A1683" s="163"/>
      <c r="B1683" s="7" t="s">
        <v>1836</v>
      </c>
      <c r="C1683" s="9"/>
      <c r="D1683" s="6"/>
      <c r="E1683" s="35" t="s">
        <v>82</v>
      </c>
      <c r="F1683" s="35" t="s">
        <v>21</v>
      </c>
      <c r="G1683" s="143">
        <v>7</v>
      </c>
      <c r="H1683" s="143">
        <v>17</v>
      </c>
      <c r="I1683" s="143">
        <v>10</v>
      </c>
      <c r="J1683" s="126">
        <v>226</v>
      </c>
      <c r="K1683" s="127">
        <v>223</v>
      </c>
      <c r="L1683" s="58"/>
      <c r="M1683" s="56"/>
    </row>
    <row r="1684" spans="1:13" ht="15">
      <c r="A1684" s="163"/>
      <c r="B1684" s="7" t="s">
        <v>1837</v>
      </c>
      <c r="C1684" s="9"/>
      <c r="D1684" s="6"/>
      <c r="E1684" s="35" t="s">
        <v>21</v>
      </c>
      <c r="F1684" s="35" t="s">
        <v>24</v>
      </c>
      <c r="G1684" s="143">
        <v>16</v>
      </c>
      <c r="H1684" s="143">
        <v>51</v>
      </c>
      <c r="I1684" s="143">
        <v>15</v>
      </c>
      <c r="J1684" s="126">
        <v>226</v>
      </c>
      <c r="K1684" s="127">
        <v>223</v>
      </c>
      <c r="L1684" s="58"/>
      <c r="M1684" s="56"/>
    </row>
    <row r="1685" spans="1:13" ht="15">
      <c r="A1685" s="163"/>
      <c r="B1685" s="6" t="s">
        <v>1838</v>
      </c>
      <c r="C1685" s="9"/>
      <c r="D1685" s="6">
        <v>630</v>
      </c>
      <c r="E1685" s="35" t="s">
        <v>47</v>
      </c>
      <c r="F1685" s="35" t="s">
        <v>22</v>
      </c>
      <c r="G1685" s="143">
        <v>23</v>
      </c>
      <c r="H1685" s="143">
        <v>17</v>
      </c>
      <c r="I1685" s="143">
        <v>24</v>
      </c>
      <c r="J1685" s="126">
        <v>222</v>
      </c>
      <c r="K1685" s="127">
        <v>220</v>
      </c>
      <c r="L1685" s="58">
        <f>100*(J1685*(G1685+H1685+I1685)+J1686*(G1686+H1686+I1686)+J1687*(G1687+H1687+I1687)+J1688*(I1688+H1688+G1688))/(D1685*1000)</f>
        <v>8.703809523809523</v>
      </c>
      <c r="M1685" s="56"/>
    </row>
    <row r="1686" spans="1:13" ht="15">
      <c r="A1686" s="163"/>
      <c r="B1686" s="7" t="s">
        <v>1839</v>
      </c>
      <c r="C1686" s="9"/>
      <c r="D1686" s="6"/>
      <c r="E1686" s="35" t="s">
        <v>30</v>
      </c>
      <c r="F1686" s="35" t="s">
        <v>21</v>
      </c>
      <c r="G1686" s="143">
        <v>27</v>
      </c>
      <c r="H1686" s="143">
        <v>15</v>
      </c>
      <c r="I1686" s="143">
        <v>12</v>
      </c>
      <c r="J1686" s="126">
        <v>222</v>
      </c>
      <c r="K1686" s="127">
        <v>220</v>
      </c>
      <c r="L1686" s="58"/>
      <c r="M1686" s="56"/>
    </row>
    <row r="1687" spans="1:13" ht="15">
      <c r="A1687" s="163"/>
      <c r="B1687" s="7" t="s">
        <v>1840</v>
      </c>
      <c r="C1687" s="9"/>
      <c r="D1687" s="6"/>
      <c r="E1687" s="35" t="s">
        <v>82</v>
      </c>
      <c r="F1687" s="35" t="s">
        <v>21</v>
      </c>
      <c r="G1687" s="143">
        <v>18</v>
      </c>
      <c r="H1687" s="143">
        <v>21</v>
      </c>
      <c r="I1687" s="143">
        <v>18</v>
      </c>
      <c r="J1687" s="126">
        <v>222</v>
      </c>
      <c r="K1687" s="127">
        <v>220</v>
      </c>
      <c r="L1687" s="58"/>
      <c r="M1687" s="56"/>
    </row>
    <row r="1688" spans="1:13" ht="15">
      <c r="A1688" s="163"/>
      <c r="B1688" s="7" t="s">
        <v>1841</v>
      </c>
      <c r="C1688" s="9"/>
      <c r="D1688" s="6"/>
      <c r="E1688" s="35" t="s">
        <v>26</v>
      </c>
      <c r="F1688" s="35" t="s">
        <v>24</v>
      </c>
      <c r="G1688" s="143">
        <v>33</v>
      </c>
      <c r="H1688" s="143">
        <v>17</v>
      </c>
      <c r="I1688" s="143">
        <v>22</v>
      </c>
      <c r="J1688" s="126">
        <v>222</v>
      </c>
      <c r="K1688" s="127">
        <v>220</v>
      </c>
      <c r="L1688" s="58"/>
      <c r="M1688" s="56"/>
    </row>
    <row r="1689" spans="1:13" ht="18.75" customHeight="1">
      <c r="A1689" s="165" t="s">
        <v>325</v>
      </c>
      <c r="B1689" s="6" t="s">
        <v>1842</v>
      </c>
      <c r="C1689" s="187" t="s">
        <v>1843</v>
      </c>
      <c r="D1689" s="6">
        <v>250</v>
      </c>
      <c r="E1689" s="35" t="s">
        <v>26</v>
      </c>
      <c r="F1689" s="35" t="s">
        <v>21</v>
      </c>
      <c r="G1689" s="143">
        <v>51</v>
      </c>
      <c r="H1689" s="143">
        <v>45</v>
      </c>
      <c r="I1689" s="143">
        <v>50</v>
      </c>
      <c r="J1689" s="126">
        <v>225</v>
      </c>
      <c r="K1689" s="127">
        <v>221</v>
      </c>
      <c r="L1689" s="58">
        <f>100*(J1689*(G1689+H1689+I1689)+J1690*(G1690+H1690+I1690)+J1691*(G1691+H1691+I1691)+J1692*(I1692+H1692+G1692))/(D1689*1000)</f>
        <v>24.03</v>
      </c>
      <c r="M1689" s="56"/>
    </row>
    <row r="1690" spans="1:13" ht="15">
      <c r="A1690" s="165"/>
      <c r="B1690" s="6" t="s">
        <v>1724</v>
      </c>
      <c r="C1690" s="187"/>
      <c r="D1690" s="6"/>
      <c r="E1690" s="35" t="s">
        <v>47</v>
      </c>
      <c r="F1690" s="35" t="s">
        <v>24</v>
      </c>
      <c r="G1690" s="143">
        <v>24</v>
      </c>
      <c r="H1690" s="143">
        <v>25</v>
      </c>
      <c r="I1690" s="143">
        <v>10</v>
      </c>
      <c r="J1690" s="126">
        <v>225</v>
      </c>
      <c r="K1690" s="127">
        <v>221</v>
      </c>
      <c r="L1690" s="58"/>
      <c r="M1690" s="56"/>
    </row>
    <row r="1691" spans="1:13" ht="15">
      <c r="A1691" s="165"/>
      <c r="B1691" s="28" t="s">
        <v>1844</v>
      </c>
      <c r="C1691" s="9"/>
      <c r="D1691" s="6"/>
      <c r="E1691" s="35" t="s">
        <v>24</v>
      </c>
      <c r="F1691" s="35" t="s">
        <v>18</v>
      </c>
      <c r="G1691" s="143">
        <v>5</v>
      </c>
      <c r="H1691" s="143">
        <v>4</v>
      </c>
      <c r="I1691" s="143">
        <v>6</v>
      </c>
      <c r="J1691" s="126">
        <v>225</v>
      </c>
      <c r="K1691" s="127">
        <v>221</v>
      </c>
      <c r="L1691" s="58"/>
      <c r="M1691" s="56"/>
    </row>
    <row r="1692" spans="1:13" ht="15">
      <c r="A1692" s="165"/>
      <c r="B1692" s="6" t="s">
        <v>739</v>
      </c>
      <c r="C1692" s="9"/>
      <c r="D1692" s="6"/>
      <c r="E1692" s="35" t="s">
        <v>26</v>
      </c>
      <c r="F1692" s="35" t="s">
        <v>24</v>
      </c>
      <c r="G1692" s="143">
        <v>12</v>
      </c>
      <c r="H1692" s="143">
        <v>24</v>
      </c>
      <c r="I1692" s="143">
        <v>11</v>
      </c>
      <c r="J1692" s="126">
        <v>225</v>
      </c>
      <c r="K1692" s="127">
        <v>221</v>
      </c>
      <c r="L1692" s="58"/>
      <c r="M1692" s="56"/>
    </row>
    <row r="1693" spans="1:13" ht="16.5" customHeight="1">
      <c r="A1693" s="163" t="s">
        <v>232</v>
      </c>
      <c r="B1693" s="6" t="s">
        <v>1845</v>
      </c>
      <c r="C1693" s="164" t="s">
        <v>1846</v>
      </c>
      <c r="D1693" s="6">
        <v>400</v>
      </c>
      <c r="E1693" s="35" t="s">
        <v>47</v>
      </c>
      <c r="F1693" s="35" t="s">
        <v>24</v>
      </c>
      <c r="G1693" s="125">
        <v>17</v>
      </c>
      <c r="H1693" s="125">
        <v>11</v>
      </c>
      <c r="I1693" s="125">
        <v>9</v>
      </c>
      <c r="J1693" s="126">
        <v>229</v>
      </c>
      <c r="K1693" s="127">
        <v>227</v>
      </c>
      <c r="L1693" s="58">
        <f>100*(J1693*(G1693+H1693+I1693)+J1694*(G1694+H1694+I1694)+J1695*(G1695+H1695+I1695)+J1696*(I1696+H1696+G1696)+J1697*(G1697+H1697+I1697)+J1698*(G1698+H1698+I1698))/(D1693*1000)</f>
        <v>22.7855</v>
      </c>
      <c r="M1693" s="56"/>
    </row>
    <row r="1694" spans="1:13" ht="15">
      <c r="A1694" s="163"/>
      <c r="B1694" s="7" t="s">
        <v>1847</v>
      </c>
      <c r="C1694" s="164"/>
      <c r="D1694" s="6"/>
      <c r="E1694" s="35" t="s">
        <v>26</v>
      </c>
      <c r="F1694" s="35" t="s">
        <v>24</v>
      </c>
      <c r="G1694" s="125">
        <v>26</v>
      </c>
      <c r="H1694" s="125">
        <v>15</v>
      </c>
      <c r="I1694" s="125">
        <v>14</v>
      </c>
      <c r="J1694" s="126">
        <v>229</v>
      </c>
      <c r="K1694" s="127">
        <v>227</v>
      </c>
      <c r="L1694" s="58"/>
      <c r="M1694" s="56"/>
    </row>
    <row r="1695" spans="1:13" ht="15">
      <c r="A1695" s="163"/>
      <c r="B1695" s="7" t="s">
        <v>374</v>
      </c>
      <c r="C1695" s="164"/>
      <c r="D1695" s="6"/>
      <c r="E1695" s="35" t="s">
        <v>26</v>
      </c>
      <c r="F1695" s="35" t="s">
        <v>24</v>
      </c>
      <c r="G1695" s="144">
        <v>16</v>
      </c>
      <c r="H1695" s="144">
        <v>34</v>
      </c>
      <c r="I1695" s="144">
        <v>25</v>
      </c>
      <c r="J1695" s="126">
        <v>229</v>
      </c>
      <c r="K1695" s="127">
        <v>227</v>
      </c>
      <c r="L1695" s="58"/>
      <c r="M1695" s="56"/>
    </row>
    <row r="1696" spans="1:13" ht="15">
      <c r="A1696" s="163"/>
      <c r="B1696" s="7" t="s">
        <v>303</v>
      </c>
      <c r="C1696" s="164"/>
      <c r="D1696" s="6"/>
      <c r="E1696" s="35" t="s">
        <v>47</v>
      </c>
      <c r="F1696" s="35" t="s">
        <v>24</v>
      </c>
      <c r="G1696" s="125">
        <v>33</v>
      </c>
      <c r="H1696" s="125">
        <v>40</v>
      </c>
      <c r="I1696" s="125">
        <v>56</v>
      </c>
      <c r="J1696" s="126">
        <v>229</v>
      </c>
      <c r="K1696" s="127">
        <v>227</v>
      </c>
      <c r="L1696" s="58"/>
      <c r="M1696" s="56"/>
    </row>
    <row r="1697" spans="1:13" ht="15">
      <c r="A1697" s="163"/>
      <c r="B1697" s="7" t="s">
        <v>1848</v>
      </c>
      <c r="C1697" s="164"/>
      <c r="D1697" s="6"/>
      <c r="E1697" s="35" t="s">
        <v>18</v>
      </c>
      <c r="F1697" s="35" t="s">
        <v>19</v>
      </c>
      <c r="G1697" s="125">
        <v>0</v>
      </c>
      <c r="H1697" s="125">
        <v>1</v>
      </c>
      <c r="I1697" s="125">
        <v>0</v>
      </c>
      <c r="J1697" s="126">
        <v>229</v>
      </c>
      <c r="K1697" s="127">
        <v>227</v>
      </c>
      <c r="L1697" s="58"/>
      <c r="M1697" s="56"/>
    </row>
    <row r="1698" spans="1:13" ht="15">
      <c r="A1698" s="163"/>
      <c r="B1698" s="7" t="s">
        <v>167</v>
      </c>
      <c r="C1698" s="164"/>
      <c r="D1698" s="6"/>
      <c r="E1698" s="35" t="s">
        <v>19</v>
      </c>
      <c r="F1698" s="35" t="s">
        <v>79</v>
      </c>
      <c r="G1698" s="125">
        <v>57</v>
      </c>
      <c r="H1698" s="125">
        <v>21</v>
      </c>
      <c r="I1698" s="125">
        <v>23</v>
      </c>
      <c r="J1698" s="126">
        <v>229</v>
      </c>
      <c r="K1698" s="127">
        <v>227</v>
      </c>
      <c r="L1698" s="58"/>
      <c r="M1698" s="56"/>
    </row>
    <row r="1699" spans="1:13" ht="15">
      <c r="A1699" s="163"/>
      <c r="B1699" s="6" t="s">
        <v>1849</v>
      </c>
      <c r="C1699" s="9"/>
      <c r="D1699" s="6">
        <v>400</v>
      </c>
      <c r="E1699" s="35" t="s">
        <v>47</v>
      </c>
      <c r="F1699" s="35" t="s">
        <v>18</v>
      </c>
      <c r="G1699" s="143">
        <v>32</v>
      </c>
      <c r="H1699" s="143">
        <v>23</v>
      </c>
      <c r="I1699" s="143">
        <v>37</v>
      </c>
      <c r="J1699" s="126">
        <v>234</v>
      </c>
      <c r="K1699" s="127">
        <v>228</v>
      </c>
      <c r="L1699" s="58">
        <f>100*(J1699*(G1699+H1699+I1699)+J1700*(G1700+H1700+I1700)+J1701*(G1701+H1701+I1701)+J1702*(I1702+H1702+G1702)+J1703*(G1703+H1703+I1703)+J1704*(G1704+H1704+I1704)+J1705*(G1705+H1705+I1705))/(D1699*1000)</f>
        <v>17.316</v>
      </c>
      <c r="M1699" s="56"/>
    </row>
    <row r="1700" spans="1:13" ht="15">
      <c r="A1700" s="163"/>
      <c r="B1700" s="7" t="s">
        <v>1850</v>
      </c>
      <c r="C1700" s="9"/>
      <c r="D1700" s="6"/>
      <c r="E1700" s="35" t="s">
        <v>22</v>
      </c>
      <c r="F1700" s="35" t="s">
        <v>19</v>
      </c>
      <c r="G1700" s="143">
        <v>6</v>
      </c>
      <c r="H1700" s="143">
        <v>29</v>
      </c>
      <c r="I1700" s="143">
        <v>0</v>
      </c>
      <c r="J1700" s="126">
        <v>234</v>
      </c>
      <c r="K1700" s="127">
        <v>228</v>
      </c>
      <c r="L1700" s="58"/>
      <c r="M1700" s="56"/>
    </row>
    <row r="1701" spans="1:13" ht="15">
      <c r="A1701" s="163"/>
      <c r="B1701" s="7" t="s">
        <v>304</v>
      </c>
      <c r="C1701" s="9"/>
      <c r="D1701" s="6"/>
      <c r="E1701" s="35" t="s">
        <v>47</v>
      </c>
      <c r="F1701" s="35" t="s">
        <v>18</v>
      </c>
      <c r="G1701" s="143">
        <v>16</v>
      </c>
      <c r="H1701" s="143">
        <v>21</v>
      </c>
      <c r="I1701" s="143">
        <v>34</v>
      </c>
      <c r="J1701" s="126">
        <v>234</v>
      </c>
      <c r="K1701" s="127">
        <v>228</v>
      </c>
      <c r="L1701" s="58"/>
      <c r="M1701" s="56"/>
    </row>
    <row r="1702" spans="1:13" ht="15">
      <c r="A1702" s="163"/>
      <c r="B1702" s="7" t="s">
        <v>40</v>
      </c>
      <c r="C1702" s="9"/>
      <c r="D1702" s="6"/>
      <c r="E1702" s="35" t="s">
        <v>47</v>
      </c>
      <c r="F1702" s="35" t="s">
        <v>18</v>
      </c>
      <c r="G1702" s="142">
        <v>15</v>
      </c>
      <c r="H1702" s="142">
        <v>32</v>
      </c>
      <c r="I1702" s="142">
        <v>9</v>
      </c>
      <c r="J1702" s="126">
        <v>234</v>
      </c>
      <c r="K1702" s="127">
        <v>228</v>
      </c>
      <c r="L1702" s="58"/>
      <c r="M1702" s="56"/>
    </row>
    <row r="1703" spans="1:13" ht="15">
      <c r="A1703" s="163"/>
      <c r="B1703" s="7" t="s">
        <v>1851</v>
      </c>
      <c r="C1703" s="9"/>
      <c r="D1703" s="6"/>
      <c r="E1703" s="35" t="s">
        <v>18</v>
      </c>
      <c r="F1703" s="35" t="s">
        <v>19</v>
      </c>
      <c r="G1703" s="143">
        <v>1</v>
      </c>
      <c r="H1703" s="143">
        <v>24</v>
      </c>
      <c r="I1703" s="143">
        <v>7</v>
      </c>
      <c r="J1703" s="126">
        <v>234</v>
      </c>
      <c r="K1703" s="127">
        <v>228</v>
      </c>
      <c r="L1703" s="58"/>
      <c r="M1703" s="56"/>
    </row>
    <row r="1704" spans="1:13" ht="15">
      <c r="A1704" s="163"/>
      <c r="B1704" s="7" t="s">
        <v>1852</v>
      </c>
      <c r="C1704" s="9"/>
      <c r="D1704" s="6"/>
      <c r="E1704" s="35" t="s">
        <v>21</v>
      </c>
      <c r="F1704" s="35" t="s">
        <v>22</v>
      </c>
      <c r="G1704" s="143">
        <v>1</v>
      </c>
      <c r="H1704" s="143">
        <v>0</v>
      </c>
      <c r="I1704" s="143">
        <v>1</v>
      </c>
      <c r="J1704" s="126">
        <v>234</v>
      </c>
      <c r="K1704" s="127">
        <v>228</v>
      </c>
      <c r="L1704" s="58"/>
      <c r="M1704" s="56"/>
    </row>
    <row r="1705" spans="1:13" ht="15">
      <c r="A1705" s="163"/>
      <c r="B1705" s="7" t="s">
        <v>1853</v>
      </c>
      <c r="C1705" s="9"/>
      <c r="D1705" s="6"/>
      <c r="E1705" s="35" t="s">
        <v>22</v>
      </c>
      <c r="F1705" s="35" t="s">
        <v>79</v>
      </c>
      <c r="G1705" s="144">
        <v>1</v>
      </c>
      <c r="H1705" s="144">
        <v>4</v>
      </c>
      <c r="I1705" s="144">
        <v>3</v>
      </c>
      <c r="J1705" s="126">
        <v>234</v>
      </c>
      <c r="K1705" s="127">
        <v>228</v>
      </c>
      <c r="L1705" s="58"/>
      <c r="M1705" s="56"/>
    </row>
    <row r="1706" spans="1:13" ht="15.75" customHeight="1">
      <c r="A1706" s="104"/>
      <c r="B1706" s="6" t="s">
        <v>1854</v>
      </c>
      <c r="C1706" s="9"/>
      <c r="D1706" s="6">
        <v>400</v>
      </c>
      <c r="E1706" s="35" t="s">
        <v>24</v>
      </c>
      <c r="F1706" s="35" t="s">
        <v>24</v>
      </c>
      <c r="G1706" s="134">
        <v>15</v>
      </c>
      <c r="H1706" s="134">
        <v>7</v>
      </c>
      <c r="I1706" s="134">
        <v>6</v>
      </c>
      <c r="J1706" s="35">
        <v>223</v>
      </c>
      <c r="K1706" s="131">
        <v>220</v>
      </c>
      <c r="L1706" s="58">
        <f>100*(J1706*(G1706+H1706+I1706)+J1707*(G1707+H1707+I1707)+J1708*(G1708+H1708+I1708)+J1709*(I1709+H1709+G1709))/(D1706*1000)</f>
        <v>5.6865</v>
      </c>
      <c r="M1706" s="56"/>
    </row>
    <row r="1707" spans="1:13" ht="13.5" customHeight="1">
      <c r="A1707" s="198" t="s">
        <v>232</v>
      </c>
      <c r="B1707" s="7" t="s">
        <v>334</v>
      </c>
      <c r="C1707" s="164" t="s">
        <v>1855</v>
      </c>
      <c r="D1707" s="6"/>
      <c r="E1707" s="35" t="s">
        <v>18</v>
      </c>
      <c r="F1707" s="35" t="s">
        <v>19</v>
      </c>
      <c r="G1707" s="155">
        <v>9</v>
      </c>
      <c r="H1707" s="155">
        <v>4</v>
      </c>
      <c r="I1707" s="155">
        <v>4</v>
      </c>
      <c r="J1707" s="35">
        <v>223</v>
      </c>
      <c r="K1707" s="131">
        <v>220</v>
      </c>
      <c r="L1707" s="58"/>
      <c r="M1707" s="56"/>
    </row>
    <row r="1708" spans="1:13" ht="15.75" customHeight="1">
      <c r="A1708" s="198"/>
      <c r="B1708" s="7" t="s">
        <v>1856</v>
      </c>
      <c r="C1708" s="164"/>
      <c r="D1708" s="6"/>
      <c r="E1708" s="35" t="s">
        <v>30</v>
      </c>
      <c r="F1708" s="35" t="s">
        <v>24</v>
      </c>
      <c r="G1708" s="125">
        <v>2</v>
      </c>
      <c r="H1708" s="125">
        <v>6</v>
      </c>
      <c r="I1708" s="125">
        <v>2</v>
      </c>
      <c r="J1708" s="35">
        <v>223</v>
      </c>
      <c r="K1708" s="131">
        <v>220</v>
      </c>
      <c r="L1708" s="58"/>
      <c r="M1708" s="56"/>
    </row>
    <row r="1709" spans="1:13" ht="15.75" customHeight="1">
      <c r="A1709" s="198"/>
      <c r="B1709" s="7" t="s">
        <v>1857</v>
      </c>
      <c r="C1709" s="164"/>
      <c r="D1709" s="6"/>
      <c r="E1709" s="135" t="s">
        <v>26</v>
      </c>
      <c r="F1709" s="135" t="s">
        <v>26</v>
      </c>
      <c r="G1709" s="125">
        <v>16</v>
      </c>
      <c r="H1709" s="125">
        <v>14</v>
      </c>
      <c r="I1709" s="125">
        <v>17</v>
      </c>
      <c r="J1709" s="35">
        <v>223</v>
      </c>
      <c r="K1709" s="131">
        <v>220</v>
      </c>
      <c r="L1709" s="58"/>
      <c r="M1709" s="56"/>
    </row>
    <row r="1710" spans="1:13" ht="15.75" customHeight="1">
      <c r="A1710" s="198"/>
      <c r="B1710" s="6" t="s">
        <v>1858</v>
      </c>
      <c r="C1710" s="164"/>
      <c r="D1710" s="6">
        <v>400</v>
      </c>
      <c r="E1710" s="35" t="s">
        <v>82</v>
      </c>
      <c r="F1710" s="35" t="s">
        <v>47</v>
      </c>
      <c r="G1710" s="125">
        <v>38</v>
      </c>
      <c r="H1710" s="125">
        <v>69</v>
      </c>
      <c r="I1710" s="125">
        <v>65</v>
      </c>
      <c r="J1710" s="35">
        <v>230</v>
      </c>
      <c r="K1710" s="131">
        <v>227</v>
      </c>
      <c r="L1710" s="58">
        <f>100*(J1710*(G1710+H1710+I1710)+J1711*(G1711+H1711+I1711)+J1712*(G1712+H1712+I1712)+J1713*(I1713+H1713+G1713)+J1714*(G1714+H1714+I1714)+J1715*(G1715+H1715+I1715))/(D1710*1000)</f>
        <v>18.2275</v>
      </c>
      <c r="M1710" s="56"/>
    </row>
    <row r="1711" spans="1:13" ht="15">
      <c r="A1711" s="198"/>
      <c r="B1711" s="7" t="s">
        <v>1859</v>
      </c>
      <c r="C1711" s="164"/>
      <c r="D1711" s="6"/>
      <c r="E1711" s="35" t="s">
        <v>19</v>
      </c>
      <c r="F1711" s="35" t="s">
        <v>79</v>
      </c>
      <c r="G1711" s="125">
        <v>10</v>
      </c>
      <c r="H1711" s="125">
        <v>17</v>
      </c>
      <c r="I1711" s="125">
        <v>3</v>
      </c>
      <c r="J1711" s="35">
        <v>230</v>
      </c>
      <c r="K1711" s="131">
        <v>227</v>
      </c>
      <c r="L1711" s="58"/>
      <c r="M1711" s="56"/>
    </row>
    <row r="1712" spans="1:13" ht="15">
      <c r="A1712" s="198"/>
      <c r="B1712" s="7" t="s">
        <v>1860</v>
      </c>
      <c r="C1712" s="164"/>
      <c r="D1712" s="6"/>
      <c r="E1712" s="35" t="s">
        <v>24</v>
      </c>
      <c r="F1712" s="35" t="s">
        <v>19</v>
      </c>
      <c r="G1712" s="125">
        <v>0</v>
      </c>
      <c r="H1712" s="125">
        <v>0</v>
      </c>
      <c r="I1712" s="125">
        <v>2</v>
      </c>
      <c r="J1712" s="35">
        <v>230</v>
      </c>
      <c r="K1712" s="131">
        <v>227</v>
      </c>
      <c r="L1712" s="58"/>
      <c r="M1712" s="56"/>
    </row>
    <row r="1713" spans="1:13" ht="15">
      <c r="A1713" s="198"/>
      <c r="B1713" s="7" t="s">
        <v>337</v>
      </c>
      <c r="C1713" s="164"/>
      <c r="D1713" s="6"/>
      <c r="E1713" s="35" t="s">
        <v>18</v>
      </c>
      <c r="F1713" s="35" t="s">
        <v>19</v>
      </c>
      <c r="G1713" s="125">
        <v>0</v>
      </c>
      <c r="H1713" s="125">
        <v>1</v>
      </c>
      <c r="I1713" s="125">
        <v>1</v>
      </c>
      <c r="J1713" s="35">
        <v>230</v>
      </c>
      <c r="K1713" s="131">
        <v>227</v>
      </c>
      <c r="L1713" s="58"/>
      <c r="M1713" s="56"/>
    </row>
    <row r="1714" spans="1:13" ht="15">
      <c r="A1714" s="198"/>
      <c r="B1714" s="7" t="s">
        <v>1861</v>
      </c>
      <c r="C1714" s="9"/>
      <c r="D1714" s="6"/>
      <c r="E1714" s="35" t="s">
        <v>19</v>
      </c>
      <c r="F1714" s="35" t="s">
        <v>19</v>
      </c>
      <c r="G1714" s="125">
        <v>1</v>
      </c>
      <c r="H1714" s="125">
        <v>2</v>
      </c>
      <c r="I1714" s="125">
        <v>20</v>
      </c>
      <c r="J1714" s="35">
        <v>230</v>
      </c>
      <c r="K1714" s="131">
        <v>227</v>
      </c>
      <c r="L1714" s="58"/>
      <c r="M1714" s="56"/>
    </row>
    <row r="1715" spans="1:13" ht="15">
      <c r="A1715" s="198"/>
      <c r="B1715" s="7" t="s">
        <v>1862</v>
      </c>
      <c r="C1715" s="9"/>
      <c r="D1715" s="6"/>
      <c r="E1715" s="35" t="s">
        <v>24</v>
      </c>
      <c r="F1715" s="35" t="s">
        <v>18</v>
      </c>
      <c r="G1715" s="125">
        <v>45</v>
      </c>
      <c r="H1715" s="125">
        <v>28</v>
      </c>
      <c r="I1715" s="125">
        <v>15</v>
      </c>
      <c r="J1715" s="35">
        <v>230</v>
      </c>
      <c r="K1715" s="131">
        <v>227</v>
      </c>
      <c r="L1715" s="58"/>
      <c r="M1715" s="56"/>
    </row>
    <row r="1716" spans="1:13" ht="15.75" customHeight="1">
      <c r="A1716" s="198"/>
      <c r="B1716" s="6" t="s">
        <v>1863</v>
      </c>
      <c r="C1716" s="180" t="s">
        <v>1864</v>
      </c>
      <c r="D1716" s="6">
        <v>250</v>
      </c>
      <c r="E1716" s="35" t="s">
        <v>22</v>
      </c>
      <c r="F1716" s="35" t="s">
        <v>19</v>
      </c>
      <c r="G1716" s="125">
        <v>1</v>
      </c>
      <c r="H1716" s="125">
        <v>0</v>
      </c>
      <c r="I1716" s="125">
        <v>1</v>
      </c>
      <c r="J1716" s="35">
        <v>226</v>
      </c>
      <c r="K1716" s="131">
        <v>222</v>
      </c>
      <c r="L1716" s="58">
        <f>100*(J1716*(G1716+H1716+I1716)+J1717*(G1717+H1717+I1717)+J1718*(G1718+H1718+I1718)+J1719*(I1719+H1719+G1719)+J1720*(G1720+H1720+I1720))/(D1716*1000)</f>
        <v>28.6568</v>
      </c>
      <c r="M1716" s="56"/>
    </row>
    <row r="1717" spans="1:13" ht="15">
      <c r="A1717" s="198"/>
      <c r="B1717" s="7" t="s">
        <v>374</v>
      </c>
      <c r="C1717" s="180"/>
      <c r="D1717" s="6"/>
      <c r="E1717" s="35" t="s">
        <v>26</v>
      </c>
      <c r="F1717" s="35" t="s">
        <v>26</v>
      </c>
      <c r="G1717" s="125">
        <v>43</v>
      </c>
      <c r="H1717" s="125">
        <v>27</v>
      </c>
      <c r="I1717" s="125">
        <v>12</v>
      </c>
      <c r="J1717" s="35">
        <v>226</v>
      </c>
      <c r="K1717" s="131">
        <v>222</v>
      </c>
      <c r="L1717" s="58"/>
      <c r="M1717" s="56"/>
    </row>
    <row r="1718" spans="1:13" ht="15">
      <c r="A1718" s="198"/>
      <c r="B1718" s="7" t="s">
        <v>1865</v>
      </c>
      <c r="C1718" s="180"/>
      <c r="D1718" s="6"/>
      <c r="E1718" s="35" t="s">
        <v>79</v>
      </c>
      <c r="F1718" s="35" t="s">
        <v>79</v>
      </c>
      <c r="G1718" s="125"/>
      <c r="H1718" s="125"/>
      <c r="I1718" s="125">
        <v>1</v>
      </c>
      <c r="J1718" s="35">
        <v>226</v>
      </c>
      <c r="K1718" s="131">
        <v>222</v>
      </c>
      <c r="L1718" s="58"/>
      <c r="M1718" s="56"/>
    </row>
    <row r="1719" spans="1:13" ht="15">
      <c r="A1719" s="198"/>
      <c r="B1719" s="7" t="s">
        <v>1866</v>
      </c>
      <c r="C1719" s="180"/>
      <c r="D1719" s="6"/>
      <c r="E1719" s="35" t="s">
        <v>24</v>
      </c>
      <c r="F1719" s="35" t="s">
        <v>24</v>
      </c>
      <c r="G1719" s="125">
        <v>14</v>
      </c>
      <c r="H1719" s="125">
        <v>16</v>
      </c>
      <c r="I1719" s="125">
        <v>16</v>
      </c>
      <c r="J1719" s="35">
        <v>226</v>
      </c>
      <c r="K1719" s="131">
        <v>222</v>
      </c>
      <c r="L1719" s="58"/>
      <c r="M1719" s="56"/>
    </row>
    <row r="1720" spans="1:13" ht="15">
      <c r="A1720" s="198"/>
      <c r="B1720" s="7" t="s">
        <v>1867</v>
      </c>
      <c r="C1720" s="180"/>
      <c r="D1720" s="6"/>
      <c r="E1720" s="35" t="s">
        <v>26</v>
      </c>
      <c r="F1720" s="35" t="s">
        <v>24</v>
      </c>
      <c r="G1720" s="125">
        <v>60</v>
      </c>
      <c r="H1720" s="125">
        <v>61</v>
      </c>
      <c r="I1720" s="125">
        <v>65</v>
      </c>
      <c r="J1720" s="35">
        <v>226</v>
      </c>
      <c r="K1720" s="131">
        <v>222</v>
      </c>
      <c r="L1720" s="58"/>
      <c r="M1720" s="56"/>
    </row>
    <row r="1721" spans="1:13" ht="15.75" customHeight="1">
      <c r="A1721" s="163" t="s">
        <v>232</v>
      </c>
      <c r="B1721" s="6" t="s">
        <v>1868</v>
      </c>
      <c r="C1721" s="169" t="s">
        <v>1869</v>
      </c>
      <c r="D1721" s="6">
        <v>400</v>
      </c>
      <c r="E1721" s="35" t="s">
        <v>26</v>
      </c>
      <c r="F1721" s="35" t="s">
        <v>21</v>
      </c>
      <c r="G1721" s="125">
        <v>4</v>
      </c>
      <c r="H1721" s="125">
        <v>8</v>
      </c>
      <c r="I1721" s="125">
        <v>9</v>
      </c>
      <c r="J1721" s="126">
        <v>231</v>
      </c>
      <c r="K1721" s="127">
        <v>229</v>
      </c>
      <c r="L1721" s="58">
        <f>100*(J1721*(G1721+H1721+I1721)+J1722*(G1722+H1722+I1722)+J1723*(G1723+H1723+I1723))/(D1721*1000)</f>
        <v>11.95425</v>
      </c>
      <c r="M1721" s="56"/>
    </row>
    <row r="1722" spans="1:13" ht="15">
      <c r="A1722" s="163"/>
      <c r="B1722" s="7" t="s">
        <v>1870</v>
      </c>
      <c r="C1722" s="169"/>
      <c r="D1722" s="6"/>
      <c r="E1722" s="35" t="s">
        <v>47</v>
      </c>
      <c r="F1722" s="35" t="s">
        <v>24</v>
      </c>
      <c r="G1722" s="125">
        <v>29</v>
      </c>
      <c r="H1722" s="125">
        <v>27</v>
      </c>
      <c r="I1722" s="125">
        <v>22</v>
      </c>
      <c r="J1722" s="126">
        <v>231</v>
      </c>
      <c r="K1722" s="127">
        <v>229</v>
      </c>
      <c r="L1722" s="58"/>
      <c r="M1722" s="56"/>
    </row>
    <row r="1723" spans="1:13" ht="15">
      <c r="A1723" s="163"/>
      <c r="B1723" s="7" t="s">
        <v>1871</v>
      </c>
      <c r="C1723" s="169"/>
      <c r="D1723" s="6"/>
      <c r="E1723" s="35" t="s">
        <v>26</v>
      </c>
      <c r="F1723" s="35" t="s">
        <v>24</v>
      </c>
      <c r="G1723" s="125">
        <v>31</v>
      </c>
      <c r="H1723" s="125">
        <v>25</v>
      </c>
      <c r="I1723" s="125">
        <v>52</v>
      </c>
      <c r="J1723" s="126">
        <v>231</v>
      </c>
      <c r="K1723" s="127">
        <v>229</v>
      </c>
      <c r="L1723" s="58"/>
      <c r="M1723" s="56"/>
    </row>
    <row r="1724" spans="1:13" ht="15">
      <c r="A1724" s="163"/>
      <c r="B1724" s="6" t="s">
        <v>1872</v>
      </c>
      <c r="C1724" s="169"/>
      <c r="D1724" s="6">
        <v>400</v>
      </c>
      <c r="E1724" s="35" t="s">
        <v>26</v>
      </c>
      <c r="F1724" s="35" t="s">
        <v>24</v>
      </c>
      <c r="G1724" s="125">
        <v>25</v>
      </c>
      <c r="H1724" s="125">
        <v>12</v>
      </c>
      <c r="I1724" s="125">
        <v>19</v>
      </c>
      <c r="J1724" s="126">
        <v>233</v>
      </c>
      <c r="K1724" s="127">
        <v>230</v>
      </c>
      <c r="L1724" s="58">
        <f>100*(J1724*(G1724+H1724+I1724)+J1725*(G1725+H1725+I1725)+J1726*(G1726+H1726+I1726))/(D1724*1000)</f>
        <v>16.48475</v>
      </c>
      <c r="M1724" s="56"/>
    </row>
    <row r="1725" spans="1:13" ht="15">
      <c r="A1725" s="163"/>
      <c r="B1725" s="7" t="s">
        <v>1873</v>
      </c>
      <c r="C1725" s="169"/>
      <c r="D1725" s="6"/>
      <c r="E1725" s="35" t="s">
        <v>26</v>
      </c>
      <c r="F1725" s="35" t="s">
        <v>24</v>
      </c>
      <c r="G1725" s="125">
        <v>7</v>
      </c>
      <c r="H1725" s="125">
        <v>9</v>
      </c>
      <c r="I1725" s="125">
        <v>4</v>
      </c>
      <c r="J1725" s="126">
        <v>233</v>
      </c>
      <c r="K1725" s="127">
        <v>230</v>
      </c>
      <c r="L1725" s="58"/>
      <c r="M1725" s="56"/>
    </row>
    <row r="1726" spans="1:13" ht="15">
      <c r="A1726" s="163"/>
      <c r="B1726" s="7" t="s">
        <v>1874</v>
      </c>
      <c r="C1726" s="169"/>
      <c r="D1726" s="6"/>
      <c r="E1726" s="35" t="s">
        <v>26</v>
      </c>
      <c r="F1726" s="35" t="s">
        <v>24</v>
      </c>
      <c r="G1726" s="125">
        <v>37</v>
      </c>
      <c r="H1726" s="125">
        <v>91</v>
      </c>
      <c r="I1726" s="125">
        <v>79</v>
      </c>
      <c r="J1726" s="126">
        <v>233</v>
      </c>
      <c r="K1726" s="127">
        <v>230</v>
      </c>
      <c r="L1726" s="58"/>
      <c r="M1726" s="56"/>
    </row>
    <row r="1727" spans="1:13" ht="15.75" customHeight="1">
      <c r="A1727" s="163" t="s">
        <v>232</v>
      </c>
      <c r="B1727" s="6" t="s">
        <v>1875</v>
      </c>
      <c r="C1727" s="169" t="s">
        <v>1876</v>
      </c>
      <c r="D1727" s="6">
        <v>400</v>
      </c>
      <c r="E1727" s="35" t="s">
        <v>30</v>
      </c>
      <c r="F1727" s="35" t="s">
        <v>24</v>
      </c>
      <c r="G1727" s="125">
        <v>3</v>
      </c>
      <c r="H1727" s="125">
        <v>6</v>
      </c>
      <c r="I1727" s="125">
        <v>6</v>
      </c>
      <c r="J1727" s="126">
        <v>228</v>
      </c>
      <c r="K1727" s="127">
        <v>224</v>
      </c>
      <c r="L1727" s="58">
        <f>100*(J1727*(G1727+H1727+I1727)+J1728*(G1728+H1728+I1728)+J1729*(G1729+H1729+I1729)+J1730*(I1730+H1730+G1730))/(D1727*1000)</f>
        <v>4.503</v>
      </c>
      <c r="M1727" s="56"/>
    </row>
    <row r="1728" spans="1:13" ht="15.75" customHeight="1">
      <c r="A1728" s="163"/>
      <c r="B1728" s="7" t="s">
        <v>1877</v>
      </c>
      <c r="C1728" s="169"/>
      <c r="D1728" s="6"/>
      <c r="E1728" s="35" t="s">
        <v>21</v>
      </c>
      <c r="F1728" s="35" t="s">
        <v>18</v>
      </c>
      <c r="G1728" s="125">
        <v>1</v>
      </c>
      <c r="H1728" s="125">
        <v>0</v>
      </c>
      <c r="I1728" s="125">
        <v>0</v>
      </c>
      <c r="J1728" s="126">
        <v>228</v>
      </c>
      <c r="K1728" s="127">
        <v>224</v>
      </c>
      <c r="L1728" s="58"/>
      <c r="M1728" s="56"/>
    </row>
    <row r="1729" spans="1:13" ht="15">
      <c r="A1729" s="163"/>
      <c r="B1729" s="6" t="s">
        <v>1878</v>
      </c>
      <c r="C1729" s="169"/>
      <c r="D1729" s="6"/>
      <c r="E1729" s="35" t="s">
        <v>22</v>
      </c>
      <c r="F1729" s="35" t="s">
        <v>22</v>
      </c>
      <c r="G1729" s="125">
        <v>6</v>
      </c>
      <c r="H1729" s="125">
        <v>24</v>
      </c>
      <c r="I1729" s="125">
        <v>16</v>
      </c>
      <c r="J1729" s="126">
        <v>228</v>
      </c>
      <c r="K1729" s="127">
        <v>224</v>
      </c>
      <c r="L1729" s="58"/>
      <c r="M1729" s="56"/>
    </row>
    <row r="1730" spans="1:13" ht="15">
      <c r="A1730" s="163"/>
      <c r="B1730" s="7" t="s">
        <v>1879</v>
      </c>
      <c r="C1730" s="169"/>
      <c r="D1730" s="6"/>
      <c r="E1730" s="35" t="s">
        <v>26</v>
      </c>
      <c r="F1730" s="35" t="s">
        <v>1880</v>
      </c>
      <c r="G1730" s="125">
        <v>4</v>
      </c>
      <c r="H1730" s="125">
        <v>1</v>
      </c>
      <c r="I1730" s="125">
        <v>12</v>
      </c>
      <c r="J1730" s="126">
        <v>228</v>
      </c>
      <c r="K1730" s="127">
        <v>224</v>
      </c>
      <c r="L1730" s="58"/>
      <c r="M1730" s="56"/>
    </row>
    <row r="1731" spans="1:13" ht="15">
      <c r="A1731" s="163"/>
      <c r="B1731" s="6" t="s">
        <v>1881</v>
      </c>
      <c r="C1731" s="169"/>
      <c r="D1731" s="6">
        <v>400</v>
      </c>
      <c r="E1731" s="35" t="s">
        <v>21</v>
      </c>
      <c r="F1731" s="35" t="s">
        <v>18</v>
      </c>
      <c r="G1731" s="125">
        <v>10</v>
      </c>
      <c r="H1731" s="125">
        <v>16</v>
      </c>
      <c r="I1731" s="125">
        <v>14</v>
      </c>
      <c r="J1731" s="126">
        <v>234</v>
      </c>
      <c r="K1731" s="127">
        <v>231</v>
      </c>
      <c r="L1731" s="58">
        <f>100*(J1731*(G1731+H1731+I1731)+J1732*(G1732+H1732+I1732)+J1733*(G1733+H1733+I1733)+J1734*(I1734+H1734+G1734))/(D1731*1000)</f>
        <v>7.3125</v>
      </c>
      <c r="M1731" s="56"/>
    </row>
    <row r="1732" spans="1:13" ht="15">
      <c r="A1732" s="163"/>
      <c r="B1732" s="7" t="s">
        <v>1882</v>
      </c>
      <c r="C1732" s="169"/>
      <c r="D1732" s="6"/>
      <c r="E1732" s="35" t="s">
        <v>19</v>
      </c>
      <c r="F1732" s="35" t="s">
        <v>19</v>
      </c>
      <c r="G1732" s="125">
        <v>1</v>
      </c>
      <c r="H1732" s="125">
        <v>0</v>
      </c>
      <c r="I1732" s="125">
        <v>0</v>
      </c>
      <c r="J1732" s="126">
        <v>234</v>
      </c>
      <c r="K1732" s="127">
        <v>231</v>
      </c>
      <c r="L1732" s="58"/>
      <c r="M1732" s="56"/>
    </row>
    <row r="1733" spans="1:13" ht="15">
      <c r="A1733" s="163"/>
      <c r="B1733" s="7" t="s">
        <v>1883</v>
      </c>
      <c r="C1733" s="169"/>
      <c r="D1733" s="6"/>
      <c r="E1733" s="35" t="s">
        <v>30</v>
      </c>
      <c r="F1733" s="35" t="s">
        <v>24</v>
      </c>
      <c r="G1733" s="125">
        <v>16</v>
      </c>
      <c r="H1733" s="125">
        <v>28</v>
      </c>
      <c r="I1733" s="125">
        <v>22</v>
      </c>
      <c r="J1733" s="126">
        <v>234</v>
      </c>
      <c r="K1733" s="127">
        <v>231</v>
      </c>
      <c r="L1733" s="58"/>
      <c r="M1733" s="56"/>
    </row>
    <row r="1734" spans="1:13" ht="15">
      <c r="A1734" s="163"/>
      <c r="B1734" s="7" t="s">
        <v>1884</v>
      </c>
      <c r="C1734" s="9"/>
      <c r="D1734" s="6"/>
      <c r="E1734" s="35" t="s">
        <v>22</v>
      </c>
      <c r="F1734" s="35" t="s">
        <v>19</v>
      </c>
      <c r="G1734" s="125">
        <v>15</v>
      </c>
      <c r="H1734" s="125">
        <v>2</v>
      </c>
      <c r="I1734" s="125">
        <v>1</v>
      </c>
      <c r="J1734" s="126">
        <v>234</v>
      </c>
      <c r="K1734" s="127">
        <v>231</v>
      </c>
      <c r="L1734" s="58"/>
      <c r="M1734" s="56"/>
    </row>
    <row r="1735" spans="1:13" ht="15">
      <c r="A1735" s="163"/>
      <c r="B1735" s="6" t="s">
        <v>1885</v>
      </c>
      <c r="C1735" s="9"/>
      <c r="D1735" s="6">
        <v>400</v>
      </c>
      <c r="E1735" s="35" t="s">
        <v>22</v>
      </c>
      <c r="F1735" s="35" t="s">
        <v>22</v>
      </c>
      <c r="G1735" s="125">
        <v>38</v>
      </c>
      <c r="H1735" s="125">
        <v>26</v>
      </c>
      <c r="I1735" s="125">
        <v>32</v>
      </c>
      <c r="J1735" s="126">
        <v>234</v>
      </c>
      <c r="K1735" s="127">
        <v>220</v>
      </c>
      <c r="L1735" s="58">
        <f>100*(J1735*(G1735+H1735+I1735)+J1736*(G1736+H1736+I1736)+J1737*(G1737+H1737+I1737)+J1738*(I1738+H1738+G1738))/(D1735*1000)</f>
        <v>21.0015</v>
      </c>
      <c r="M1735" s="56"/>
    </row>
    <row r="1736" spans="1:13" ht="15">
      <c r="A1736" s="163"/>
      <c r="B1736" s="7" t="s">
        <v>1886</v>
      </c>
      <c r="C1736" s="9"/>
      <c r="D1736" s="6"/>
      <c r="E1736" s="35" t="s">
        <v>22</v>
      </c>
      <c r="F1736" s="35" t="s">
        <v>22</v>
      </c>
      <c r="G1736" s="125">
        <v>24</v>
      </c>
      <c r="H1736" s="125">
        <v>21</v>
      </c>
      <c r="I1736" s="125">
        <v>26</v>
      </c>
      <c r="J1736" s="126">
        <v>234</v>
      </c>
      <c r="K1736" s="127">
        <v>220</v>
      </c>
      <c r="L1736" s="58"/>
      <c r="M1736" s="56"/>
    </row>
    <row r="1737" spans="1:13" ht="15">
      <c r="A1737" s="163"/>
      <c r="B1737" s="7" t="s">
        <v>1887</v>
      </c>
      <c r="C1737" s="9"/>
      <c r="D1737" s="6"/>
      <c r="E1737" s="35" t="s">
        <v>21</v>
      </c>
      <c r="F1737" s="35" t="s">
        <v>24</v>
      </c>
      <c r="G1737" s="125">
        <v>8</v>
      </c>
      <c r="H1737" s="125">
        <v>2</v>
      </c>
      <c r="I1737" s="125">
        <v>68</v>
      </c>
      <c r="J1737" s="126">
        <v>234</v>
      </c>
      <c r="K1737" s="127">
        <v>220</v>
      </c>
      <c r="L1737" s="58"/>
      <c r="M1737" s="56"/>
    </row>
    <row r="1738" spans="1:13" ht="15">
      <c r="A1738" s="163"/>
      <c r="B1738" s="7" t="s">
        <v>1888</v>
      </c>
      <c r="C1738" s="9"/>
      <c r="D1738" s="6"/>
      <c r="E1738" s="35" t="s">
        <v>22</v>
      </c>
      <c r="F1738" s="35" t="s">
        <v>19</v>
      </c>
      <c r="G1738" s="125">
        <v>23</v>
      </c>
      <c r="H1738" s="125">
        <v>54</v>
      </c>
      <c r="I1738" s="125">
        <v>37</v>
      </c>
      <c r="J1738" s="126">
        <v>234</v>
      </c>
      <c r="K1738" s="127">
        <v>220</v>
      </c>
      <c r="L1738" s="58"/>
      <c r="M1738" s="56"/>
    </row>
    <row r="1739" spans="1:13" ht="15.75" customHeight="1">
      <c r="A1739" s="163" t="s">
        <v>232</v>
      </c>
      <c r="B1739" s="6" t="s">
        <v>1889</v>
      </c>
      <c r="C1739" s="169" t="s">
        <v>1890</v>
      </c>
      <c r="D1739" s="6">
        <v>400</v>
      </c>
      <c r="E1739" s="35" t="s">
        <v>26</v>
      </c>
      <c r="F1739" s="35" t="s">
        <v>24</v>
      </c>
      <c r="G1739" s="125">
        <v>44</v>
      </c>
      <c r="H1739" s="125">
        <v>25</v>
      </c>
      <c r="I1739" s="125">
        <v>27</v>
      </c>
      <c r="J1739" s="126">
        <v>230</v>
      </c>
      <c r="K1739" s="127">
        <v>227</v>
      </c>
      <c r="L1739" s="58">
        <f>100*(J1739*(G1739+H1739+I1739)+J1740*(G1740+H1740+I1740)+J1741*(G1741+H1741+I1741)+J1742*(I1742+H1742+G1742)+J1743*(G1743+H1743+I1743)+J1744*(G1744+H1744+I1744)+J1745*(I1745+H1745+G1745)+J1746*(G1746+H1746+I1746))/(D1739*1000)</f>
        <v>16.1575</v>
      </c>
      <c r="M1739" s="56"/>
    </row>
    <row r="1740" spans="1:13" ht="15">
      <c r="A1740" s="163"/>
      <c r="B1740" s="6" t="s">
        <v>1891</v>
      </c>
      <c r="C1740" s="169"/>
      <c r="D1740" s="6"/>
      <c r="E1740" s="35" t="s">
        <v>24</v>
      </c>
      <c r="F1740" s="35" t="s">
        <v>22</v>
      </c>
      <c r="G1740" s="125">
        <v>26</v>
      </c>
      <c r="H1740" s="125">
        <v>13</v>
      </c>
      <c r="I1740" s="125">
        <v>9</v>
      </c>
      <c r="J1740" s="126">
        <v>230</v>
      </c>
      <c r="K1740" s="127">
        <v>227</v>
      </c>
      <c r="L1740" s="58"/>
      <c r="M1740" s="56"/>
    </row>
    <row r="1741" spans="1:13" ht="15">
      <c r="A1741" s="163"/>
      <c r="B1741" s="7" t="s">
        <v>1892</v>
      </c>
      <c r="C1741" s="169"/>
      <c r="D1741" s="6"/>
      <c r="E1741" s="35" t="s">
        <v>22</v>
      </c>
      <c r="F1741" s="35" t="s">
        <v>19</v>
      </c>
      <c r="G1741" s="125">
        <v>0</v>
      </c>
      <c r="H1741" s="125">
        <v>0</v>
      </c>
      <c r="I1741" s="125">
        <v>1</v>
      </c>
      <c r="J1741" s="126">
        <v>230</v>
      </c>
      <c r="K1741" s="127">
        <v>227</v>
      </c>
      <c r="L1741" s="58"/>
      <c r="M1741" s="56"/>
    </row>
    <row r="1742" spans="1:13" ht="15">
      <c r="A1742" s="163"/>
      <c r="B1742" s="7" t="s">
        <v>1893</v>
      </c>
      <c r="C1742" s="169"/>
      <c r="D1742" s="6"/>
      <c r="E1742" s="35" t="s">
        <v>24</v>
      </c>
      <c r="F1742" s="35" t="s">
        <v>24</v>
      </c>
      <c r="G1742" s="125">
        <v>5</v>
      </c>
      <c r="H1742" s="125">
        <v>6</v>
      </c>
      <c r="I1742" s="125">
        <v>9</v>
      </c>
      <c r="J1742" s="126">
        <v>230</v>
      </c>
      <c r="K1742" s="127">
        <v>227</v>
      </c>
      <c r="L1742" s="58"/>
      <c r="M1742" s="56"/>
    </row>
    <row r="1743" spans="1:13" ht="15">
      <c r="A1743" s="163"/>
      <c r="B1743" s="7" t="s">
        <v>1894</v>
      </c>
      <c r="C1743" s="169"/>
      <c r="D1743" s="6"/>
      <c r="E1743" s="35" t="s">
        <v>24</v>
      </c>
      <c r="F1743" s="35" t="s">
        <v>24</v>
      </c>
      <c r="G1743" s="125">
        <v>2</v>
      </c>
      <c r="H1743" s="125">
        <v>2</v>
      </c>
      <c r="I1743" s="125">
        <v>1</v>
      </c>
      <c r="J1743" s="126">
        <v>230</v>
      </c>
      <c r="K1743" s="127">
        <v>227</v>
      </c>
      <c r="L1743" s="58"/>
      <c r="M1743" s="56"/>
    </row>
    <row r="1744" spans="1:13" ht="15">
      <c r="A1744" s="163"/>
      <c r="B1744" s="6" t="s">
        <v>1895</v>
      </c>
      <c r="C1744" s="9"/>
      <c r="D1744" s="6"/>
      <c r="E1744" s="35" t="s">
        <v>47</v>
      </c>
      <c r="F1744" s="35" t="s">
        <v>22</v>
      </c>
      <c r="G1744" s="125">
        <v>30</v>
      </c>
      <c r="H1744" s="125">
        <v>31</v>
      </c>
      <c r="I1744" s="125">
        <v>43</v>
      </c>
      <c r="J1744" s="126">
        <v>230</v>
      </c>
      <c r="K1744" s="127">
        <v>227</v>
      </c>
      <c r="L1744" s="58"/>
      <c r="M1744" s="56"/>
    </row>
    <row r="1745" spans="1:13" ht="15">
      <c r="A1745" s="163"/>
      <c r="B1745" s="7" t="s">
        <v>1896</v>
      </c>
      <c r="C1745" s="9"/>
      <c r="D1745" s="6"/>
      <c r="E1745" s="35" t="s">
        <v>21</v>
      </c>
      <c r="F1745" s="35" t="s">
        <v>22</v>
      </c>
      <c r="G1745" s="125">
        <v>0</v>
      </c>
      <c r="H1745" s="125">
        <v>1</v>
      </c>
      <c r="I1745" s="125">
        <v>0</v>
      </c>
      <c r="J1745" s="126">
        <v>230</v>
      </c>
      <c r="K1745" s="127">
        <v>227</v>
      </c>
      <c r="L1745" s="58"/>
      <c r="M1745" s="56"/>
    </row>
    <row r="1746" spans="1:13" ht="15">
      <c r="A1746" s="163"/>
      <c r="B1746" s="7" t="s">
        <v>1897</v>
      </c>
      <c r="C1746" s="9"/>
      <c r="D1746" s="6"/>
      <c r="E1746" s="35" t="s">
        <v>22</v>
      </c>
      <c r="F1746" s="35" t="s">
        <v>19</v>
      </c>
      <c r="G1746" s="125">
        <v>1</v>
      </c>
      <c r="H1746" s="125">
        <v>1</v>
      </c>
      <c r="I1746" s="125">
        <v>4</v>
      </c>
      <c r="J1746" s="126">
        <v>230</v>
      </c>
      <c r="K1746" s="127">
        <v>227</v>
      </c>
      <c r="L1746" s="58"/>
      <c r="M1746" s="56"/>
    </row>
    <row r="1747" spans="1:13" ht="15.75" customHeight="1">
      <c r="A1747" s="179" t="s">
        <v>555</v>
      </c>
      <c r="B1747" s="6" t="s">
        <v>1898</v>
      </c>
      <c r="C1747" s="169" t="s">
        <v>1899</v>
      </c>
      <c r="D1747" s="6">
        <v>400</v>
      </c>
      <c r="E1747" s="35" t="s">
        <v>18</v>
      </c>
      <c r="F1747" s="35" t="s">
        <v>19</v>
      </c>
      <c r="G1747" s="125">
        <v>1</v>
      </c>
      <c r="H1747" s="125">
        <v>0</v>
      </c>
      <c r="I1747" s="125">
        <v>1</v>
      </c>
      <c r="J1747" s="35">
        <v>225</v>
      </c>
      <c r="K1747" s="131">
        <v>220</v>
      </c>
      <c r="L1747" s="58">
        <f>100*(J1747*(G1747+H1747+I1747)+J1748*(G1748+H1748+I1748)+J1749*(G1749+H1749+I1749)+J1750*(I1750+H1750+G1750)+J1751*(G1751+H1751+I1751)+J1752*(G1752+H1752+I1752)+J1753*(I1753+H1753+G1753)+J1754*(G1754+H1754+I1754)+J1755*(G1755+H1755+I1755))/(D1747*1000)</f>
        <v>27.50625</v>
      </c>
      <c r="M1747" s="56"/>
    </row>
    <row r="1748" spans="1:13" ht="15">
      <c r="A1748" s="179"/>
      <c r="B1748" s="7" t="s">
        <v>1900</v>
      </c>
      <c r="C1748" s="169"/>
      <c r="D1748" s="6"/>
      <c r="E1748" s="35" t="s">
        <v>22</v>
      </c>
      <c r="F1748" s="35" t="s">
        <v>19</v>
      </c>
      <c r="G1748" s="125">
        <v>46</v>
      </c>
      <c r="H1748" s="125">
        <v>28</v>
      </c>
      <c r="I1748" s="125">
        <v>19</v>
      </c>
      <c r="J1748" s="35">
        <v>225</v>
      </c>
      <c r="K1748" s="131">
        <v>220</v>
      </c>
      <c r="L1748" s="58"/>
      <c r="M1748" s="56"/>
    </row>
    <row r="1749" spans="1:13" ht="15">
      <c r="A1749" s="179"/>
      <c r="B1749" s="7" t="s">
        <v>1901</v>
      </c>
      <c r="C1749" s="169"/>
      <c r="D1749" s="6"/>
      <c r="E1749" s="35" t="s">
        <v>24</v>
      </c>
      <c r="F1749" s="35" t="s">
        <v>24</v>
      </c>
      <c r="G1749" s="125">
        <v>33</v>
      </c>
      <c r="H1749" s="125">
        <v>52</v>
      </c>
      <c r="I1749" s="125">
        <v>67</v>
      </c>
      <c r="J1749" s="35">
        <v>225</v>
      </c>
      <c r="K1749" s="131">
        <v>220</v>
      </c>
      <c r="L1749" s="58"/>
      <c r="M1749" s="56"/>
    </row>
    <row r="1750" spans="1:13" ht="15">
      <c r="A1750" s="179"/>
      <c r="B1750" s="7" t="s">
        <v>1902</v>
      </c>
      <c r="C1750" s="169"/>
      <c r="D1750" s="6"/>
      <c r="E1750" s="35" t="s">
        <v>18</v>
      </c>
      <c r="F1750" s="35" t="s">
        <v>19</v>
      </c>
      <c r="G1750" s="125">
        <v>16</v>
      </c>
      <c r="H1750" s="125">
        <v>24</v>
      </c>
      <c r="I1750" s="125">
        <v>36</v>
      </c>
      <c r="J1750" s="35">
        <v>225</v>
      </c>
      <c r="K1750" s="131">
        <v>220</v>
      </c>
      <c r="L1750" s="58"/>
      <c r="M1750" s="56"/>
    </row>
    <row r="1751" spans="1:13" ht="15">
      <c r="A1751" s="179"/>
      <c r="B1751" s="7" t="s">
        <v>167</v>
      </c>
      <c r="C1751" s="169"/>
      <c r="D1751" s="6"/>
      <c r="E1751" s="35" t="s">
        <v>22</v>
      </c>
      <c r="F1751" s="35" t="s">
        <v>19</v>
      </c>
      <c r="G1751" s="125">
        <v>24</v>
      </c>
      <c r="H1751" s="125">
        <v>2</v>
      </c>
      <c r="I1751" s="125">
        <v>19</v>
      </c>
      <c r="J1751" s="35">
        <v>225</v>
      </c>
      <c r="K1751" s="131">
        <v>220</v>
      </c>
      <c r="L1751" s="58"/>
      <c r="M1751" s="56"/>
    </row>
    <row r="1752" spans="1:13" ht="15">
      <c r="A1752" s="179"/>
      <c r="B1752" s="7" t="s">
        <v>1903</v>
      </c>
      <c r="C1752" s="9"/>
      <c r="D1752" s="6"/>
      <c r="E1752" s="35" t="s">
        <v>80</v>
      </c>
      <c r="F1752" s="35" t="s">
        <v>80</v>
      </c>
      <c r="G1752" s="125">
        <v>1</v>
      </c>
      <c r="H1752" s="125"/>
      <c r="I1752" s="125"/>
      <c r="J1752" s="35">
        <v>225</v>
      </c>
      <c r="K1752" s="131">
        <v>220</v>
      </c>
      <c r="L1752" s="58"/>
      <c r="M1752" s="56"/>
    </row>
    <row r="1753" spans="1:13" ht="15">
      <c r="A1753" s="179"/>
      <c r="B1753" s="7" t="s">
        <v>1904</v>
      </c>
      <c r="C1753" s="9"/>
      <c r="D1753" s="6"/>
      <c r="E1753" s="35" t="s">
        <v>24</v>
      </c>
      <c r="F1753" s="35" t="s">
        <v>22</v>
      </c>
      <c r="G1753" s="125">
        <v>37</v>
      </c>
      <c r="H1753" s="125">
        <v>24</v>
      </c>
      <c r="I1753" s="125">
        <v>27</v>
      </c>
      <c r="J1753" s="35">
        <v>225</v>
      </c>
      <c r="K1753" s="131">
        <v>220</v>
      </c>
      <c r="L1753" s="58"/>
      <c r="M1753" s="56"/>
    </row>
    <row r="1754" spans="1:13" ht="15">
      <c r="A1754" s="179"/>
      <c r="B1754" s="7" t="s">
        <v>1905</v>
      </c>
      <c r="C1754" s="9"/>
      <c r="D1754" s="6"/>
      <c r="E1754" s="35" t="s">
        <v>18</v>
      </c>
      <c r="F1754" s="35" t="s">
        <v>18</v>
      </c>
      <c r="G1754" s="125">
        <v>0</v>
      </c>
      <c r="H1754" s="125">
        <v>16</v>
      </c>
      <c r="I1754" s="125">
        <v>4</v>
      </c>
      <c r="J1754" s="35">
        <v>225</v>
      </c>
      <c r="K1754" s="131">
        <v>220</v>
      </c>
      <c r="L1754" s="58"/>
      <c r="M1754" s="56"/>
    </row>
    <row r="1755" spans="1:13" ht="15">
      <c r="A1755" s="179"/>
      <c r="B1755" s="7" t="s">
        <v>1906</v>
      </c>
      <c r="C1755" s="9"/>
      <c r="D1755" s="6"/>
      <c r="E1755" s="35" t="s">
        <v>21</v>
      </c>
      <c r="F1755" s="35" t="s">
        <v>18</v>
      </c>
      <c r="G1755" s="125">
        <v>4</v>
      </c>
      <c r="H1755" s="125">
        <v>8</v>
      </c>
      <c r="I1755" s="125">
        <v>0</v>
      </c>
      <c r="J1755" s="35">
        <v>225</v>
      </c>
      <c r="K1755" s="131">
        <v>220</v>
      </c>
      <c r="L1755" s="58"/>
      <c r="M1755" s="56"/>
    </row>
    <row r="1756" spans="1:13" ht="15" customHeight="1">
      <c r="A1756" s="179"/>
      <c r="B1756" s="6" t="s">
        <v>1907</v>
      </c>
      <c r="C1756" s="164" t="s">
        <v>1908</v>
      </c>
      <c r="D1756" s="6">
        <v>400</v>
      </c>
      <c r="E1756" s="35" t="s">
        <v>21</v>
      </c>
      <c r="F1756" s="35" t="s">
        <v>18</v>
      </c>
      <c r="G1756" s="125">
        <v>1</v>
      </c>
      <c r="H1756" s="125">
        <v>8</v>
      </c>
      <c r="I1756" s="125">
        <v>0</v>
      </c>
      <c r="J1756" s="35">
        <v>235</v>
      </c>
      <c r="K1756" s="131">
        <v>224</v>
      </c>
      <c r="L1756" s="58">
        <f>100*(J1756*(G1756+H1756+I1756)+J1757*(G1757+H1757+I1757)+J1758*(G1758+H1758+I1758)+J1759*(I1759+H1759+G1759)+J1760*(G1760+H1760+I1760)+J1761*(G1761+H1761+I1761)+J1762*(I1762+H1762+G1762)+J1763*(G1763+H1763+I1763))/(D1756*1000)</f>
        <v>25.145</v>
      </c>
      <c r="M1756" s="56"/>
    </row>
    <row r="1757" spans="1:13" ht="15" customHeight="1">
      <c r="A1757" s="179"/>
      <c r="B1757" s="7" t="s">
        <v>1909</v>
      </c>
      <c r="C1757" s="164"/>
      <c r="D1757" s="6"/>
      <c r="E1757" s="35" t="s">
        <v>47</v>
      </c>
      <c r="F1757" s="35" t="s">
        <v>24</v>
      </c>
      <c r="G1757" s="125">
        <v>62</v>
      </c>
      <c r="H1757" s="125">
        <v>16</v>
      </c>
      <c r="I1757" s="125">
        <v>9</v>
      </c>
      <c r="J1757" s="35">
        <v>235</v>
      </c>
      <c r="K1757" s="131">
        <v>224</v>
      </c>
      <c r="L1757" s="58"/>
      <c r="M1757" s="56"/>
    </row>
    <row r="1758" spans="1:13" ht="15" customHeight="1">
      <c r="A1758" s="179"/>
      <c r="B1758" s="7" t="s">
        <v>52</v>
      </c>
      <c r="C1758" s="164"/>
      <c r="D1758" s="6"/>
      <c r="E1758" s="35" t="s">
        <v>79</v>
      </c>
      <c r="F1758" s="35" t="s">
        <v>79</v>
      </c>
      <c r="G1758" s="125">
        <v>0</v>
      </c>
      <c r="H1758" s="125">
        <v>0</v>
      </c>
      <c r="I1758" s="125">
        <v>2</v>
      </c>
      <c r="J1758" s="35">
        <v>235</v>
      </c>
      <c r="K1758" s="131">
        <v>224</v>
      </c>
      <c r="L1758" s="58"/>
      <c r="M1758" s="56"/>
    </row>
    <row r="1759" spans="1:13" ht="15">
      <c r="A1759" s="179"/>
      <c r="B1759" s="7" t="s">
        <v>1910</v>
      </c>
      <c r="C1759" s="164"/>
      <c r="D1759" s="6"/>
      <c r="E1759" s="35" t="s">
        <v>79</v>
      </c>
      <c r="F1759" s="35" t="s">
        <v>79</v>
      </c>
      <c r="G1759" s="125">
        <v>4</v>
      </c>
      <c r="H1759" s="125">
        <v>0</v>
      </c>
      <c r="I1759" s="125">
        <v>0</v>
      </c>
      <c r="J1759" s="35">
        <v>235</v>
      </c>
      <c r="K1759" s="131">
        <v>224</v>
      </c>
      <c r="L1759" s="58"/>
      <c r="M1759" s="56"/>
    </row>
    <row r="1760" spans="1:13" ht="15">
      <c r="A1760" s="179"/>
      <c r="B1760" s="7" t="s">
        <v>1911</v>
      </c>
      <c r="C1760" s="9"/>
      <c r="D1760" s="6"/>
      <c r="E1760" s="35" t="s">
        <v>26</v>
      </c>
      <c r="F1760" s="35" t="s">
        <v>24</v>
      </c>
      <c r="G1760" s="125">
        <v>30</v>
      </c>
      <c r="H1760" s="125">
        <v>51</v>
      </c>
      <c r="I1760" s="125">
        <v>29</v>
      </c>
      <c r="J1760" s="35">
        <v>235</v>
      </c>
      <c r="K1760" s="131">
        <v>224</v>
      </c>
      <c r="L1760" s="58"/>
      <c r="M1760" s="56"/>
    </row>
    <row r="1761" spans="1:13" ht="15">
      <c r="A1761" s="179"/>
      <c r="B1761" s="7" t="s">
        <v>1912</v>
      </c>
      <c r="C1761" s="9"/>
      <c r="D1761" s="6"/>
      <c r="E1761" s="35" t="s">
        <v>19</v>
      </c>
      <c r="F1761" s="35" t="s">
        <v>19</v>
      </c>
      <c r="G1761" s="125">
        <v>27</v>
      </c>
      <c r="H1761" s="125">
        <v>3</v>
      </c>
      <c r="I1761" s="125">
        <v>6</v>
      </c>
      <c r="J1761" s="35">
        <v>235</v>
      </c>
      <c r="K1761" s="131">
        <v>224</v>
      </c>
      <c r="L1761" s="58"/>
      <c r="M1761" s="56"/>
    </row>
    <row r="1762" spans="1:13" ht="15">
      <c r="A1762" s="179"/>
      <c r="B1762" s="7" t="s">
        <v>1913</v>
      </c>
      <c r="C1762" s="9"/>
      <c r="D1762" s="6"/>
      <c r="E1762" s="35" t="s">
        <v>26</v>
      </c>
      <c r="F1762" s="35" t="s">
        <v>26</v>
      </c>
      <c r="G1762" s="125">
        <v>50</v>
      </c>
      <c r="H1762" s="125">
        <v>32</v>
      </c>
      <c r="I1762" s="125">
        <v>41</v>
      </c>
      <c r="J1762" s="35">
        <v>235</v>
      </c>
      <c r="K1762" s="131">
        <v>224</v>
      </c>
      <c r="L1762" s="58"/>
      <c r="M1762" s="56"/>
    </row>
    <row r="1763" spans="1:13" ht="15">
      <c r="A1763" s="179"/>
      <c r="B1763" s="7" t="s">
        <v>1914</v>
      </c>
      <c r="C1763" s="9"/>
      <c r="D1763" s="6"/>
      <c r="E1763" s="35" t="s">
        <v>47</v>
      </c>
      <c r="F1763" s="35" t="s">
        <v>24</v>
      </c>
      <c r="G1763" s="125">
        <v>15</v>
      </c>
      <c r="H1763" s="125">
        <v>36</v>
      </c>
      <c r="I1763" s="125">
        <v>6</v>
      </c>
      <c r="J1763" s="35">
        <v>235</v>
      </c>
      <c r="K1763" s="131">
        <v>224</v>
      </c>
      <c r="L1763" s="58"/>
      <c r="M1763" s="56"/>
    </row>
    <row r="1764" spans="1:13" ht="16.5" customHeight="1">
      <c r="A1764" s="167" t="s">
        <v>232</v>
      </c>
      <c r="B1764" s="6" t="s">
        <v>1915</v>
      </c>
      <c r="C1764" s="103" t="s">
        <v>1916</v>
      </c>
      <c r="D1764" s="6">
        <v>400</v>
      </c>
      <c r="E1764" s="35" t="s">
        <v>24</v>
      </c>
      <c r="F1764" s="35" t="s">
        <v>22</v>
      </c>
      <c r="G1764" s="134">
        <v>40</v>
      </c>
      <c r="H1764" s="134">
        <v>31</v>
      </c>
      <c r="I1764" s="134">
        <v>54</v>
      </c>
      <c r="J1764" s="35">
        <v>235</v>
      </c>
      <c r="K1764" s="131">
        <v>230</v>
      </c>
      <c r="L1764" s="58">
        <f>100*(J1764*(G1764+H1764+I1764)+J1765*(G1765+H1765+I1765)+J1766*(G1766+H1766+I1766)+J1767*(I1767+H1767+G1767))/(D1764*1000)</f>
        <v>14.9225</v>
      </c>
      <c r="M1764" s="56"/>
    </row>
    <row r="1765" spans="1:13" ht="15">
      <c r="A1765" s="167"/>
      <c r="B1765" s="28" t="s">
        <v>1917</v>
      </c>
      <c r="C1765" s="9"/>
      <c r="D1765" s="6"/>
      <c r="E1765" s="35" t="s">
        <v>30</v>
      </c>
      <c r="F1765" s="35" t="s">
        <v>24</v>
      </c>
      <c r="G1765" s="134">
        <v>5</v>
      </c>
      <c r="H1765" s="134">
        <v>11</v>
      </c>
      <c r="I1765" s="134">
        <v>24</v>
      </c>
      <c r="J1765" s="35">
        <v>235</v>
      </c>
      <c r="K1765" s="131">
        <v>230</v>
      </c>
      <c r="L1765" s="58"/>
      <c r="M1765" s="56"/>
    </row>
    <row r="1766" spans="1:13" ht="15">
      <c r="A1766" s="167"/>
      <c r="B1766" s="28" t="s">
        <v>1918</v>
      </c>
      <c r="C1766" s="9"/>
      <c r="D1766" s="6"/>
      <c r="E1766" s="35" t="s">
        <v>26</v>
      </c>
      <c r="F1766" s="35" t="s">
        <v>24</v>
      </c>
      <c r="G1766" s="134">
        <v>12</v>
      </c>
      <c r="H1766" s="134">
        <v>8</v>
      </c>
      <c r="I1766" s="134">
        <v>18</v>
      </c>
      <c r="J1766" s="35">
        <v>235</v>
      </c>
      <c r="K1766" s="131">
        <v>230</v>
      </c>
      <c r="L1766" s="58"/>
      <c r="M1766" s="56"/>
    </row>
    <row r="1767" spans="1:13" ht="15">
      <c r="A1767" s="167"/>
      <c r="B1767" s="28" t="s">
        <v>291</v>
      </c>
      <c r="C1767" s="9"/>
      <c r="D1767" s="6"/>
      <c r="E1767" s="35" t="s">
        <v>22</v>
      </c>
      <c r="F1767" s="35" t="s">
        <v>22</v>
      </c>
      <c r="G1767" s="134">
        <v>2</v>
      </c>
      <c r="H1767" s="134">
        <v>46</v>
      </c>
      <c r="I1767" s="134">
        <v>3</v>
      </c>
      <c r="J1767" s="35">
        <v>235</v>
      </c>
      <c r="K1767" s="131">
        <v>230</v>
      </c>
      <c r="L1767" s="58"/>
      <c r="M1767" s="56"/>
    </row>
    <row r="1768" spans="1:13" ht="15.75" customHeight="1">
      <c r="A1768" s="167"/>
      <c r="B1768" s="6" t="s">
        <v>1919</v>
      </c>
      <c r="C1768" s="169" t="s">
        <v>1920</v>
      </c>
      <c r="D1768" s="6">
        <v>400</v>
      </c>
      <c r="E1768" s="35" t="s">
        <v>24</v>
      </c>
      <c r="F1768" s="35" t="s">
        <v>19</v>
      </c>
      <c r="G1768" s="125">
        <v>12</v>
      </c>
      <c r="H1768" s="125">
        <v>10</v>
      </c>
      <c r="I1768" s="125">
        <v>14</v>
      </c>
      <c r="J1768" s="126">
        <v>235</v>
      </c>
      <c r="K1768" s="127">
        <v>225</v>
      </c>
      <c r="L1768" s="58">
        <f>100*(J1768*(G1768+H1768+I1768)+J1769*(G1769+H1769+I1769)+J1770*(G1770+H1770+I1770)+J1771*(I1771+H1771+G1771)+J1772*(G1772+H1772+I1772)+J1773*(G1773+H1773+I1773)+J1774*(G1774+H1774+I1774))/(D1768*1000)</f>
        <v>45.29625</v>
      </c>
      <c r="M1768" s="56"/>
    </row>
    <row r="1769" spans="1:13" ht="15">
      <c r="A1769" s="167"/>
      <c r="B1769" s="7" t="s">
        <v>1921</v>
      </c>
      <c r="C1769" s="169"/>
      <c r="D1769" s="6"/>
      <c r="E1769" s="35" t="s">
        <v>30</v>
      </c>
      <c r="F1769" s="35" t="s">
        <v>21</v>
      </c>
      <c r="G1769" s="125">
        <v>32</v>
      </c>
      <c r="H1769" s="125">
        <v>53</v>
      </c>
      <c r="I1769" s="125">
        <v>67</v>
      </c>
      <c r="J1769" s="126">
        <v>235</v>
      </c>
      <c r="K1769" s="127">
        <v>225</v>
      </c>
      <c r="L1769" s="58"/>
      <c r="M1769" s="56"/>
    </row>
    <row r="1770" spans="1:13" ht="15">
      <c r="A1770" s="167"/>
      <c r="B1770" s="7" t="s">
        <v>1922</v>
      </c>
      <c r="C1770" s="169"/>
      <c r="D1770" s="6"/>
      <c r="E1770" s="35" t="s">
        <v>30</v>
      </c>
      <c r="F1770" s="35" t="s">
        <v>21</v>
      </c>
      <c r="G1770" s="125">
        <v>12</v>
      </c>
      <c r="H1770" s="125">
        <v>43</v>
      </c>
      <c r="I1770" s="125">
        <v>5</v>
      </c>
      <c r="J1770" s="126">
        <v>235</v>
      </c>
      <c r="K1770" s="127">
        <v>225</v>
      </c>
      <c r="L1770" s="58"/>
      <c r="M1770" s="56"/>
    </row>
    <row r="1771" spans="1:13" ht="15">
      <c r="A1771" s="167"/>
      <c r="B1771" s="7" t="s">
        <v>1923</v>
      </c>
      <c r="C1771" s="169"/>
      <c r="D1771" s="6"/>
      <c r="E1771" s="35" t="s">
        <v>82</v>
      </c>
      <c r="F1771" s="35" t="s">
        <v>21</v>
      </c>
      <c r="G1771" s="125">
        <v>54</v>
      </c>
      <c r="H1771" s="125">
        <v>73</v>
      </c>
      <c r="I1771" s="125">
        <v>12</v>
      </c>
      <c r="J1771" s="126">
        <v>235</v>
      </c>
      <c r="K1771" s="127">
        <v>225</v>
      </c>
      <c r="L1771" s="58"/>
      <c r="M1771" s="56"/>
    </row>
    <row r="1772" spans="1:13" ht="15">
      <c r="A1772" s="167"/>
      <c r="B1772" s="7" t="s">
        <v>1924</v>
      </c>
      <c r="C1772" s="169"/>
      <c r="D1772" s="6"/>
      <c r="E1772" s="35" t="s">
        <v>30</v>
      </c>
      <c r="F1772" s="35" t="s">
        <v>30</v>
      </c>
      <c r="G1772" s="125">
        <v>27</v>
      </c>
      <c r="H1772" s="125">
        <v>33</v>
      </c>
      <c r="I1772" s="125">
        <v>42</v>
      </c>
      <c r="J1772" s="126">
        <v>235</v>
      </c>
      <c r="K1772" s="127">
        <v>225</v>
      </c>
      <c r="L1772" s="58"/>
      <c r="M1772" s="56"/>
    </row>
    <row r="1773" spans="1:13" ht="15">
      <c r="A1773" s="167"/>
      <c r="B1773" s="7" t="s">
        <v>1925</v>
      </c>
      <c r="C1773" s="169"/>
      <c r="D1773" s="6"/>
      <c r="E1773" s="35" t="s">
        <v>21</v>
      </c>
      <c r="F1773" s="35" t="s">
        <v>24</v>
      </c>
      <c r="G1773" s="125">
        <v>94</v>
      </c>
      <c r="H1773" s="125">
        <v>50</v>
      </c>
      <c r="I1773" s="125">
        <v>60</v>
      </c>
      <c r="J1773" s="126">
        <v>235</v>
      </c>
      <c r="K1773" s="127">
        <v>225</v>
      </c>
      <c r="L1773" s="58"/>
      <c r="M1773" s="56"/>
    </row>
    <row r="1774" spans="1:13" ht="15">
      <c r="A1774" s="167"/>
      <c r="B1774" s="7" t="s">
        <v>1926</v>
      </c>
      <c r="C1774" s="169"/>
      <c r="D1774" s="6"/>
      <c r="E1774" s="35" t="s">
        <v>26</v>
      </c>
      <c r="F1774" s="35" t="s">
        <v>24</v>
      </c>
      <c r="G1774" s="125">
        <v>23</v>
      </c>
      <c r="H1774" s="125">
        <v>32</v>
      </c>
      <c r="I1774" s="125">
        <v>23</v>
      </c>
      <c r="J1774" s="126">
        <v>235</v>
      </c>
      <c r="K1774" s="127">
        <v>225</v>
      </c>
      <c r="L1774" s="58"/>
      <c r="M1774" s="56"/>
    </row>
    <row r="1775" spans="1:13" ht="15">
      <c r="A1775" s="167"/>
      <c r="B1775" s="6" t="s">
        <v>1927</v>
      </c>
      <c r="C1775" s="9"/>
      <c r="D1775" s="6">
        <v>400</v>
      </c>
      <c r="E1775" s="35" t="s">
        <v>19</v>
      </c>
      <c r="F1775" s="35" t="s">
        <v>79</v>
      </c>
      <c r="G1775" s="125">
        <v>7</v>
      </c>
      <c r="H1775" s="125">
        <v>1</v>
      </c>
      <c r="I1775" s="125">
        <v>2</v>
      </c>
      <c r="J1775" s="126">
        <v>238</v>
      </c>
      <c r="K1775" s="127">
        <v>228</v>
      </c>
      <c r="L1775" s="58">
        <f>100*(J1775*(G1775+H1775+I1775)+J1776*(G1776+H1776+I1776)+J1777*(G1777+H1777+I1777))/(D1775*1000)</f>
        <v>7.4375</v>
      </c>
      <c r="M1775" s="56"/>
    </row>
    <row r="1776" spans="1:13" ht="15">
      <c r="A1776" s="167"/>
      <c r="B1776" s="7" t="s">
        <v>1928</v>
      </c>
      <c r="C1776" s="9"/>
      <c r="D1776" s="6"/>
      <c r="E1776" s="35" t="s">
        <v>26</v>
      </c>
      <c r="F1776" s="35" t="s">
        <v>24</v>
      </c>
      <c r="G1776" s="125">
        <v>25</v>
      </c>
      <c r="H1776" s="125">
        <v>28</v>
      </c>
      <c r="I1776" s="125">
        <v>17</v>
      </c>
      <c r="J1776" s="126">
        <v>238</v>
      </c>
      <c r="K1776" s="127">
        <v>228</v>
      </c>
      <c r="L1776" s="58"/>
      <c r="M1776" s="56"/>
    </row>
    <row r="1777" spans="1:13" ht="15">
      <c r="A1777" s="167"/>
      <c r="B1777" s="7" t="s">
        <v>1929</v>
      </c>
      <c r="C1777" s="9"/>
      <c r="D1777" s="6"/>
      <c r="E1777" s="35" t="s">
        <v>26</v>
      </c>
      <c r="F1777" s="35" t="s">
        <v>26</v>
      </c>
      <c r="G1777" s="125">
        <v>25</v>
      </c>
      <c r="H1777" s="125">
        <v>12</v>
      </c>
      <c r="I1777" s="125">
        <v>8</v>
      </c>
      <c r="J1777" s="126">
        <v>238</v>
      </c>
      <c r="K1777" s="127">
        <v>228</v>
      </c>
      <c r="L1777" s="58"/>
      <c r="M1777" s="56"/>
    </row>
    <row r="1778" spans="1:13" ht="15.75" customHeight="1">
      <c r="A1778" s="167"/>
      <c r="B1778" s="6" t="s">
        <v>1930</v>
      </c>
      <c r="C1778" s="169" t="s">
        <v>1931</v>
      </c>
      <c r="D1778" s="6">
        <v>400</v>
      </c>
      <c r="E1778" s="35" t="s">
        <v>26</v>
      </c>
      <c r="F1778" s="35" t="s">
        <v>24</v>
      </c>
      <c r="G1778" s="125">
        <v>7</v>
      </c>
      <c r="H1778" s="125">
        <v>7</v>
      </c>
      <c r="I1778" s="125">
        <v>6</v>
      </c>
      <c r="J1778" s="126">
        <v>222</v>
      </c>
      <c r="K1778" s="127">
        <v>219</v>
      </c>
      <c r="L1778" s="58">
        <f>100*(J1778*(G1778+H1778+I1778)+J1779*(G1779+H1779+I1779)+J1780*(G1780+H1780+I1780)+J1781*(I1781+H1781+G1781)+J1782*(G1782+H1782+I1782)+J1783*(G1783+H1783+I1783))/(D1778*1000)</f>
        <v>13.875</v>
      </c>
      <c r="M1778" s="56"/>
    </row>
    <row r="1779" spans="1:13" ht="15">
      <c r="A1779" s="167"/>
      <c r="B1779" s="7" t="s">
        <v>1932</v>
      </c>
      <c r="C1779" s="169"/>
      <c r="D1779" s="6"/>
      <c r="E1779" s="35" t="s">
        <v>21</v>
      </c>
      <c r="F1779" s="35" t="s">
        <v>24</v>
      </c>
      <c r="G1779" s="125">
        <v>24</v>
      </c>
      <c r="H1779" s="125">
        <v>17</v>
      </c>
      <c r="I1779" s="125">
        <v>27</v>
      </c>
      <c r="J1779" s="126">
        <v>222</v>
      </c>
      <c r="K1779" s="127">
        <v>219</v>
      </c>
      <c r="L1779" s="58"/>
      <c r="M1779" s="56"/>
    </row>
    <row r="1780" spans="1:13" ht="15">
      <c r="A1780" s="167"/>
      <c r="B1780" s="7" t="s">
        <v>1933</v>
      </c>
      <c r="C1780" s="169"/>
      <c r="D1780" s="6"/>
      <c r="E1780" s="35" t="s">
        <v>19</v>
      </c>
      <c r="F1780" s="35" t="s">
        <v>19</v>
      </c>
      <c r="G1780" s="125">
        <v>1</v>
      </c>
      <c r="H1780" s="125">
        <v>1</v>
      </c>
      <c r="I1780" s="125">
        <v>3</v>
      </c>
      <c r="J1780" s="126">
        <v>222</v>
      </c>
      <c r="K1780" s="127">
        <v>219</v>
      </c>
      <c r="L1780" s="58"/>
      <c r="M1780" s="56"/>
    </row>
    <row r="1781" spans="1:13" ht="15">
      <c r="A1781" s="167"/>
      <c r="B1781" s="7" t="s">
        <v>1934</v>
      </c>
      <c r="C1781" s="169"/>
      <c r="D1781" s="6"/>
      <c r="E1781" s="35" t="s">
        <v>21</v>
      </c>
      <c r="F1781" s="35" t="s">
        <v>21</v>
      </c>
      <c r="G1781" s="125"/>
      <c r="H1781" s="125">
        <v>50</v>
      </c>
      <c r="I1781" s="125"/>
      <c r="J1781" s="126">
        <v>222</v>
      </c>
      <c r="K1781" s="127">
        <v>219</v>
      </c>
      <c r="L1781" s="58"/>
      <c r="M1781" s="56"/>
    </row>
    <row r="1782" spans="1:13" ht="15">
      <c r="A1782" s="167"/>
      <c r="B1782" s="7" t="s">
        <v>1935</v>
      </c>
      <c r="C1782" s="169"/>
      <c r="D1782" s="6"/>
      <c r="E1782" s="35" t="s">
        <v>21</v>
      </c>
      <c r="F1782" s="35" t="s">
        <v>24</v>
      </c>
      <c r="G1782" s="125">
        <v>39</v>
      </c>
      <c r="H1782" s="125">
        <v>45</v>
      </c>
      <c r="I1782" s="125">
        <v>14</v>
      </c>
      <c r="J1782" s="126">
        <v>222</v>
      </c>
      <c r="K1782" s="127">
        <v>219</v>
      </c>
      <c r="L1782" s="58"/>
      <c r="M1782" s="56"/>
    </row>
    <row r="1783" spans="1:13" ht="15">
      <c r="A1783" s="167"/>
      <c r="B1783" s="7" t="s">
        <v>1936</v>
      </c>
      <c r="C1783" s="169"/>
      <c r="D1783" s="6"/>
      <c r="E1783" s="35" t="s">
        <v>19</v>
      </c>
      <c r="F1783" s="35" t="s">
        <v>19</v>
      </c>
      <c r="G1783" s="125">
        <v>7</v>
      </c>
      <c r="H1783" s="125">
        <v>0</v>
      </c>
      <c r="I1783" s="125">
        <v>2</v>
      </c>
      <c r="J1783" s="126">
        <v>222</v>
      </c>
      <c r="K1783" s="127">
        <v>219</v>
      </c>
      <c r="L1783" s="58"/>
      <c r="M1783" s="56"/>
    </row>
    <row r="1784" spans="1:13" s="77" customFormat="1" ht="31.5" customHeight="1">
      <c r="A1784" s="163" t="s">
        <v>755</v>
      </c>
      <c r="B1784" s="43" t="s">
        <v>1937</v>
      </c>
      <c r="C1784" s="180" t="s">
        <v>1938</v>
      </c>
      <c r="D1784" s="17">
        <v>250</v>
      </c>
      <c r="E1784" s="35" t="s">
        <v>21</v>
      </c>
      <c r="F1784" s="35" t="s">
        <v>18</v>
      </c>
      <c r="G1784" s="132">
        <v>8</v>
      </c>
      <c r="H1784" s="132">
        <v>6</v>
      </c>
      <c r="I1784" s="132">
        <v>10</v>
      </c>
      <c r="J1784" s="126">
        <v>223</v>
      </c>
      <c r="K1784" s="127">
        <v>218</v>
      </c>
      <c r="L1784" s="76">
        <f>100*(J1784*(G1784+H1784+I1784)+J1785*(G1785+H1785+I1785)+J1786*(G1786+H1786+I1786)+J1787*(I1787+H1787+G1787))/(D1784*1000)</f>
        <v>7.7604</v>
      </c>
      <c r="M1784" s="133"/>
    </row>
    <row r="1785" spans="1:13" ht="15">
      <c r="A1785" s="163"/>
      <c r="B1785" s="7" t="s">
        <v>1939</v>
      </c>
      <c r="C1785" s="180"/>
      <c r="D1785" s="6"/>
      <c r="E1785" s="35" t="s">
        <v>19</v>
      </c>
      <c r="F1785" s="35" t="s">
        <v>79</v>
      </c>
      <c r="G1785" s="125">
        <v>0</v>
      </c>
      <c r="H1785" s="125">
        <v>1</v>
      </c>
      <c r="I1785" s="125">
        <v>4</v>
      </c>
      <c r="J1785" s="126">
        <v>223</v>
      </c>
      <c r="K1785" s="127">
        <v>218</v>
      </c>
      <c r="L1785" s="58"/>
      <c r="M1785" s="56"/>
    </row>
    <row r="1786" spans="1:13" ht="15">
      <c r="A1786" s="163"/>
      <c r="B1786" s="7" t="s">
        <v>1940</v>
      </c>
      <c r="C1786" s="180"/>
      <c r="D1786" s="6"/>
      <c r="E1786" s="35" t="s">
        <v>21</v>
      </c>
      <c r="F1786" s="35" t="s">
        <v>18</v>
      </c>
      <c r="G1786" s="125">
        <v>6</v>
      </c>
      <c r="H1786" s="125">
        <v>15</v>
      </c>
      <c r="I1786" s="125">
        <v>23</v>
      </c>
      <c r="J1786" s="126">
        <v>223</v>
      </c>
      <c r="K1786" s="127">
        <v>218</v>
      </c>
      <c r="L1786" s="58"/>
      <c r="M1786" s="56"/>
    </row>
    <row r="1787" spans="1:13" ht="15">
      <c r="A1787" s="163"/>
      <c r="B1787" s="7" t="s">
        <v>1941</v>
      </c>
      <c r="C1787" s="180"/>
      <c r="D1787" s="6"/>
      <c r="E1787" s="35" t="s">
        <v>18</v>
      </c>
      <c r="F1787" s="35" t="s">
        <v>19</v>
      </c>
      <c r="G1787" s="125">
        <v>4</v>
      </c>
      <c r="H1787" s="125">
        <v>1</v>
      </c>
      <c r="I1787" s="125">
        <v>9</v>
      </c>
      <c r="J1787" s="126">
        <v>223</v>
      </c>
      <c r="K1787" s="127">
        <v>218</v>
      </c>
      <c r="L1787" s="58"/>
      <c r="M1787" s="56"/>
    </row>
    <row r="1788" spans="1:13" ht="15.75" customHeight="1">
      <c r="A1788" s="179" t="s">
        <v>555</v>
      </c>
      <c r="B1788" s="7" t="s">
        <v>1942</v>
      </c>
      <c r="C1788" s="194" t="s">
        <v>1943</v>
      </c>
      <c r="D1788" s="6">
        <v>63</v>
      </c>
      <c r="E1788" s="35" t="s">
        <v>19</v>
      </c>
      <c r="F1788" s="35" t="s">
        <v>79</v>
      </c>
      <c r="G1788" s="125">
        <v>3</v>
      </c>
      <c r="H1788" s="125">
        <v>8</v>
      </c>
      <c r="I1788" s="125">
        <v>5</v>
      </c>
      <c r="J1788" s="126">
        <v>218</v>
      </c>
      <c r="K1788" s="127">
        <v>215</v>
      </c>
      <c r="L1788" s="58">
        <f>100*(J1788*(G1788+H1788+I1788)+J1789*(G1789+H1789+I1789))/(D1788*1000)</f>
        <v>20.06984126984127</v>
      </c>
      <c r="M1788" s="56"/>
    </row>
    <row r="1789" spans="1:13" ht="15">
      <c r="A1789" s="179"/>
      <c r="B1789" s="7" t="s">
        <v>1944</v>
      </c>
      <c r="C1789" s="194"/>
      <c r="D1789" s="6"/>
      <c r="E1789" s="35" t="s">
        <v>19</v>
      </c>
      <c r="F1789" s="35" t="s">
        <v>79</v>
      </c>
      <c r="G1789" s="125">
        <v>27</v>
      </c>
      <c r="H1789" s="125">
        <v>14</v>
      </c>
      <c r="I1789" s="125">
        <v>1</v>
      </c>
      <c r="J1789" s="126">
        <v>218</v>
      </c>
      <c r="K1789" s="127">
        <v>215</v>
      </c>
      <c r="L1789" s="58"/>
      <c r="M1789" s="56"/>
    </row>
    <row r="1790" spans="1:13" ht="15.75" customHeight="1">
      <c r="A1790" s="179" t="s">
        <v>555</v>
      </c>
      <c r="B1790" s="6" t="s">
        <v>1945</v>
      </c>
      <c r="C1790" s="180" t="s">
        <v>1946</v>
      </c>
      <c r="D1790" s="6">
        <v>400</v>
      </c>
      <c r="E1790" s="35" t="s">
        <v>47</v>
      </c>
      <c r="F1790" s="35" t="s">
        <v>18</v>
      </c>
      <c r="G1790" s="125">
        <v>12</v>
      </c>
      <c r="H1790" s="125">
        <v>18</v>
      </c>
      <c r="I1790" s="125">
        <v>17</v>
      </c>
      <c r="J1790" s="35">
        <v>224</v>
      </c>
      <c r="K1790" s="131">
        <v>220</v>
      </c>
      <c r="L1790" s="58">
        <f>100*(J1790*(G1790+H1790+I1790)+J1791*(G1791+H1791+I1791)+J1792*(G1792+H1792+I1792)+J1793*(I1793+H1793+G1793)+J1794*(G1794+H1794+I1794)+J1795*(G1795+H1795+I1795)+J1796*(G1796+H1796+I1796)+J1797*(I1797+H1797+G1797)+J1798*(G1798+H1798+I1798)+J1799*(I1799+H1799+G1799)+J1800*(G1800+H1800+I1800)+J1801*(G1801+H1801+I1801))/(D1790*1000)</f>
        <v>27.832</v>
      </c>
      <c r="M1790" s="56"/>
    </row>
    <row r="1791" spans="1:13" ht="15">
      <c r="A1791" s="179"/>
      <c r="B1791" s="7" t="s">
        <v>1947</v>
      </c>
      <c r="C1791" s="180"/>
      <c r="D1791" s="6"/>
      <c r="E1791" s="35" t="s">
        <v>26</v>
      </c>
      <c r="F1791" s="35" t="s">
        <v>24</v>
      </c>
      <c r="G1791" s="125">
        <v>64</v>
      </c>
      <c r="H1791" s="125">
        <v>57</v>
      </c>
      <c r="I1791" s="125">
        <v>37</v>
      </c>
      <c r="J1791" s="35">
        <v>224</v>
      </c>
      <c r="K1791" s="131">
        <v>220</v>
      </c>
      <c r="L1791" s="58"/>
      <c r="M1791" s="56"/>
    </row>
    <row r="1792" spans="1:13" ht="15">
      <c r="A1792" s="179"/>
      <c r="B1792" s="7" t="s">
        <v>1948</v>
      </c>
      <c r="C1792" s="180"/>
      <c r="D1792" s="6"/>
      <c r="E1792" s="35" t="s">
        <v>18</v>
      </c>
      <c r="F1792" s="35" t="s">
        <v>19</v>
      </c>
      <c r="G1792" s="125">
        <v>57</v>
      </c>
      <c r="H1792" s="125">
        <v>32</v>
      </c>
      <c r="I1792" s="125">
        <v>19</v>
      </c>
      <c r="J1792" s="35">
        <v>224</v>
      </c>
      <c r="K1792" s="131">
        <v>220</v>
      </c>
      <c r="L1792" s="58"/>
      <c r="M1792" s="56"/>
    </row>
    <row r="1793" spans="1:13" ht="15">
      <c r="A1793" s="179"/>
      <c r="B1793" s="7" t="s">
        <v>1949</v>
      </c>
      <c r="C1793" s="180"/>
      <c r="D1793" s="6"/>
      <c r="E1793" s="35" t="s">
        <v>19</v>
      </c>
      <c r="F1793" s="35" t="s">
        <v>19</v>
      </c>
      <c r="G1793" s="125">
        <v>1</v>
      </c>
      <c r="H1793" s="125">
        <v>0</v>
      </c>
      <c r="I1793" s="125">
        <v>1</v>
      </c>
      <c r="J1793" s="35">
        <v>224</v>
      </c>
      <c r="K1793" s="131">
        <v>220</v>
      </c>
      <c r="L1793" s="58"/>
      <c r="M1793" s="56"/>
    </row>
    <row r="1794" spans="1:13" ht="15">
      <c r="A1794" s="179"/>
      <c r="B1794" s="7" t="s">
        <v>1950</v>
      </c>
      <c r="C1794" s="9"/>
      <c r="D1794" s="6"/>
      <c r="E1794" s="35" t="s">
        <v>24</v>
      </c>
      <c r="F1794" s="35" t="s">
        <v>19</v>
      </c>
      <c r="G1794" s="125">
        <v>1</v>
      </c>
      <c r="H1794" s="125">
        <v>0</v>
      </c>
      <c r="I1794" s="125">
        <v>3</v>
      </c>
      <c r="J1794" s="35">
        <v>224</v>
      </c>
      <c r="K1794" s="131">
        <v>220</v>
      </c>
      <c r="L1794" s="58"/>
      <c r="M1794" s="56"/>
    </row>
    <row r="1795" spans="1:13" ht="15">
      <c r="A1795" s="179"/>
      <c r="B1795" s="7" t="s">
        <v>1951</v>
      </c>
      <c r="C1795" s="9"/>
      <c r="D1795" s="6"/>
      <c r="E1795" s="35" t="s">
        <v>22</v>
      </c>
      <c r="F1795" s="35" t="s">
        <v>79</v>
      </c>
      <c r="G1795" s="125">
        <v>2</v>
      </c>
      <c r="H1795" s="125">
        <v>0</v>
      </c>
      <c r="I1795" s="125">
        <v>15</v>
      </c>
      <c r="J1795" s="35">
        <v>224</v>
      </c>
      <c r="K1795" s="131">
        <v>220</v>
      </c>
      <c r="L1795" s="58"/>
      <c r="M1795" s="56"/>
    </row>
    <row r="1796" spans="1:13" ht="15">
      <c r="A1796" s="179"/>
      <c r="B1796" s="7" t="s">
        <v>1952</v>
      </c>
      <c r="C1796" s="9"/>
      <c r="D1796" s="6"/>
      <c r="E1796" s="35" t="s">
        <v>19</v>
      </c>
      <c r="F1796" s="35" t="s">
        <v>79</v>
      </c>
      <c r="G1796" s="125">
        <v>6</v>
      </c>
      <c r="H1796" s="125">
        <v>0</v>
      </c>
      <c r="I1796" s="125">
        <v>1</v>
      </c>
      <c r="J1796" s="35">
        <v>224</v>
      </c>
      <c r="K1796" s="131">
        <v>220</v>
      </c>
      <c r="L1796" s="58"/>
      <c r="M1796" s="56"/>
    </row>
    <row r="1797" spans="1:13" ht="15">
      <c r="A1797" s="179"/>
      <c r="B1797" s="7" t="s">
        <v>1953</v>
      </c>
      <c r="C1797" s="9"/>
      <c r="D1797" s="6"/>
      <c r="E1797" s="35" t="s">
        <v>19</v>
      </c>
      <c r="F1797" s="35" t="s">
        <v>79</v>
      </c>
      <c r="G1797" s="125">
        <v>9</v>
      </c>
      <c r="H1797" s="125">
        <v>11</v>
      </c>
      <c r="I1797" s="125">
        <v>6</v>
      </c>
      <c r="J1797" s="35">
        <v>224</v>
      </c>
      <c r="K1797" s="131">
        <v>220</v>
      </c>
      <c r="L1797" s="58"/>
      <c r="M1797" s="56"/>
    </row>
    <row r="1798" spans="1:13" ht="15">
      <c r="A1798" s="179"/>
      <c r="B1798" s="7" t="s">
        <v>1954</v>
      </c>
      <c r="C1798" s="9"/>
      <c r="D1798" s="6"/>
      <c r="E1798" s="35" t="s">
        <v>18</v>
      </c>
      <c r="F1798" s="35" t="s">
        <v>18</v>
      </c>
      <c r="G1798" s="125">
        <v>2</v>
      </c>
      <c r="H1798" s="125">
        <v>0</v>
      </c>
      <c r="I1798" s="125">
        <v>2</v>
      </c>
      <c r="J1798" s="35">
        <v>224</v>
      </c>
      <c r="K1798" s="131">
        <v>220</v>
      </c>
      <c r="L1798" s="58"/>
      <c r="M1798" s="56"/>
    </row>
    <row r="1799" spans="1:13" ht="15">
      <c r="A1799" s="179"/>
      <c r="B1799" s="7" t="s">
        <v>1955</v>
      </c>
      <c r="C1799" s="9"/>
      <c r="D1799" s="6"/>
      <c r="E1799" s="35" t="s">
        <v>47</v>
      </c>
      <c r="F1799" s="35" t="s">
        <v>24</v>
      </c>
      <c r="G1799" s="125">
        <v>32</v>
      </c>
      <c r="H1799" s="125">
        <v>47</v>
      </c>
      <c r="I1799" s="125">
        <v>35</v>
      </c>
      <c r="J1799" s="35">
        <v>224</v>
      </c>
      <c r="K1799" s="131">
        <v>220</v>
      </c>
      <c r="L1799" s="58"/>
      <c r="M1799" s="56"/>
    </row>
    <row r="1800" spans="1:13" ht="15">
      <c r="A1800" s="179"/>
      <c r="B1800" s="7" t="s">
        <v>1956</v>
      </c>
      <c r="C1800" s="9"/>
      <c r="D1800" s="6"/>
      <c r="E1800" s="35" t="s">
        <v>26</v>
      </c>
      <c r="F1800" s="35" t="s">
        <v>24</v>
      </c>
      <c r="G1800" s="125">
        <v>0</v>
      </c>
      <c r="H1800" s="125">
        <v>2</v>
      </c>
      <c r="I1800" s="125">
        <v>0</v>
      </c>
      <c r="J1800" s="35">
        <v>224</v>
      </c>
      <c r="K1800" s="131">
        <v>220</v>
      </c>
      <c r="L1800" s="58"/>
      <c r="M1800" s="56"/>
    </row>
    <row r="1801" spans="1:13" ht="15">
      <c r="A1801" s="179"/>
      <c r="B1801" s="7" t="s">
        <v>1957</v>
      </c>
      <c r="C1801" s="9"/>
      <c r="D1801" s="6"/>
      <c r="E1801" s="35" t="s">
        <v>26</v>
      </c>
      <c r="F1801" s="35" t="s">
        <v>24</v>
      </c>
      <c r="G1801" s="125">
        <v>2</v>
      </c>
      <c r="H1801" s="125">
        <v>1</v>
      </c>
      <c r="I1801" s="125">
        <v>5</v>
      </c>
      <c r="J1801" s="35">
        <v>224</v>
      </c>
      <c r="K1801" s="131">
        <v>220</v>
      </c>
      <c r="L1801" s="58"/>
      <c r="M1801" s="56"/>
    </row>
    <row r="1802" spans="1:13" ht="15.75" customHeight="1">
      <c r="A1802" s="177" t="s">
        <v>325</v>
      </c>
      <c r="B1802" s="7" t="s">
        <v>1958</v>
      </c>
      <c r="C1802" s="169" t="s">
        <v>1959</v>
      </c>
      <c r="D1802" s="6">
        <v>250</v>
      </c>
      <c r="E1802" s="35" t="s">
        <v>26</v>
      </c>
      <c r="F1802" s="35" t="s">
        <v>21</v>
      </c>
      <c r="G1802" s="125">
        <v>38</v>
      </c>
      <c r="H1802" s="125">
        <v>28</v>
      </c>
      <c r="I1802" s="125">
        <v>35</v>
      </c>
      <c r="J1802" s="35">
        <v>239</v>
      </c>
      <c r="K1802" s="131">
        <v>228</v>
      </c>
      <c r="L1802" s="58">
        <f>100*(J1802*(G1802+H1802+I1802)+J1803*(G1803+H1803+I1803)+J1804*(G1804+H1804+I1804)+J1805*(I1805+H1805+G1805)+J1806*(G1806+H1806+I1806)+J1807*(G1807+H1807+I1807)+J1808*(G1808+H1808+I1808))/(D1802*1000)</f>
        <v>53.9184</v>
      </c>
      <c r="M1802" s="56"/>
    </row>
    <row r="1803" spans="1:13" ht="15">
      <c r="A1803" s="177"/>
      <c r="B1803" s="7" t="s">
        <v>1960</v>
      </c>
      <c r="C1803" s="169"/>
      <c r="D1803" s="6"/>
      <c r="E1803" s="35" t="s">
        <v>26</v>
      </c>
      <c r="F1803" s="35" t="s">
        <v>21</v>
      </c>
      <c r="G1803" s="125">
        <v>26</v>
      </c>
      <c r="H1803" s="125">
        <v>40</v>
      </c>
      <c r="I1803" s="125">
        <v>44</v>
      </c>
      <c r="J1803" s="35">
        <v>239</v>
      </c>
      <c r="K1803" s="131">
        <v>228</v>
      </c>
      <c r="L1803" s="58"/>
      <c r="M1803" s="56"/>
    </row>
    <row r="1804" spans="1:13" ht="15">
      <c r="A1804" s="177"/>
      <c r="B1804" s="7" t="s">
        <v>1961</v>
      </c>
      <c r="C1804" s="169"/>
      <c r="D1804" s="6"/>
      <c r="E1804" s="35" t="s">
        <v>26</v>
      </c>
      <c r="F1804" s="35" t="s">
        <v>21</v>
      </c>
      <c r="G1804" s="125">
        <v>60</v>
      </c>
      <c r="H1804" s="125">
        <v>31</v>
      </c>
      <c r="I1804" s="125">
        <v>18</v>
      </c>
      <c r="J1804" s="35">
        <v>239</v>
      </c>
      <c r="K1804" s="131">
        <v>228</v>
      </c>
      <c r="L1804" s="58"/>
      <c r="M1804" s="56"/>
    </row>
    <row r="1805" spans="1:13" ht="15">
      <c r="A1805" s="177"/>
      <c r="B1805" s="7" t="s">
        <v>1962</v>
      </c>
      <c r="C1805" s="169"/>
      <c r="D1805" s="6"/>
      <c r="E1805" s="35" t="s">
        <v>19</v>
      </c>
      <c r="F1805" s="35" t="s">
        <v>19</v>
      </c>
      <c r="G1805" s="125">
        <v>14</v>
      </c>
      <c r="H1805" s="125">
        <v>19</v>
      </c>
      <c r="I1805" s="125">
        <v>14</v>
      </c>
      <c r="J1805" s="35">
        <v>239</v>
      </c>
      <c r="K1805" s="131">
        <v>228</v>
      </c>
      <c r="L1805" s="58"/>
      <c r="M1805" s="56"/>
    </row>
    <row r="1806" spans="1:13" ht="15">
      <c r="A1806" s="177"/>
      <c r="B1806" s="7" t="s">
        <v>1963</v>
      </c>
      <c r="C1806" s="9"/>
      <c r="D1806" s="6"/>
      <c r="E1806" s="35" t="s">
        <v>24</v>
      </c>
      <c r="F1806" s="35" t="s">
        <v>18</v>
      </c>
      <c r="G1806" s="125">
        <v>0</v>
      </c>
      <c r="H1806" s="125">
        <v>4</v>
      </c>
      <c r="I1806" s="125">
        <v>1</v>
      </c>
      <c r="J1806" s="35">
        <v>239</v>
      </c>
      <c r="K1806" s="131">
        <v>228</v>
      </c>
      <c r="L1806" s="58"/>
      <c r="M1806" s="56"/>
    </row>
    <row r="1807" spans="1:13" ht="15">
      <c r="A1807" s="177"/>
      <c r="B1807" s="7" t="s">
        <v>1964</v>
      </c>
      <c r="C1807" s="9"/>
      <c r="D1807" s="6"/>
      <c r="E1807" s="35" t="s">
        <v>26</v>
      </c>
      <c r="F1807" s="35" t="s">
        <v>21</v>
      </c>
      <c r="G1807" s="125">
        <v>34</v>
      </c>
      <c r="H1807" s="125">
        <v>29</v>
      </c>
      <c r="I1807" s="125">
        <v>31</v>
      </c>
      <c r="J1807" s="35">
        <v>239</v>
      </c>
      <c r="K1807" s="131">
        <v>228</v>
      </c>
      <c r="L1807" s="58"/>
      <c r="M1807" s="56"/>
    </row>
    <row r="1808" spans="1:13" ht="15">
      <c r="A1808" s="177"/>
      <c r="B1808" s="7" t="s">
        <v>1965</v>
      </c>
      <c r="C1808" s="9"/>
      <c r="D1808" s="6"/>
      <c r="E1808" s="35" t="s">
        <v>26</v>
      </c>
      <c r="F1808" s="35" t="s">
        <v>21</v>
      </c>
      <c r="G1808" s="125">
        <v>42</v>
      </c>
      <c r="H1808" s="125">
        <v>39</v>
      </c>
      <c r="I1808" s="125">
        <v>17</v>
      </c>
      <c r="J1808" s="35">
        <v>239</v>
      </c>
      <c r="K1808" s="131">
        <v>228</v>
      </c>
      <c r="L1808" s="58"/>
      <c r="M1808" s="56"/>
    </row>
    <row r="1809" spans="1:13" ht="15" customHeight="1">
      <c r="A1809" s="163"/>
      <c r="B1809" s="6" t="s">
        <v>1966</v>
      </c>
      <c r="C1809" s="164" t="s">
        <v>1967</v>
      </c>
      <c r="D1809" s="6">
        <v>400</v>
      </c>
      <c r="E1809" s="35" t="s">
        <v>19</v>
      </c>
      <c r="F1809" s="35" t="s">
        <v>19</v>
      </c>
      <c r="G1809" s="125"/>
      <c r="H1809" s="125"/>
      <c r="I1809" s="125">
        <v>1</v>
      </c>
      <c r="J1809" s="35">
        <v>226</v>
      </c>
      <c r="K1809" s="131">
        <v>220</v>
      </c>
      <c r="L1809" s="58">
        <f>100*(J1809*(G1809+H1809+I1809)+J1810*(G1810+H1810+I1810)+J1811*(G1811+H1811+I1811)+J1812*(I1812+H1812+G1812))/(D1809*1000)</f>
        <v>19.4925</v>
      </c>
      <c r="M1809" s="56"/>
    </row>
    <row r="1810" spans="1:13" ht="15">
      <c r="A1810" s="163"/>
      <c r="B1810" s="7" t="s">
        <v>1968</v>
      </c>
      <c r="C1810" s="164"/>
      <c r="D1810" s="6"/>
      <c r="E1810" s="35" t="s">
        <v>82</v>
      </c>
      <c r="F1810" s="35" t="s">
        <v>82</v>
      </c>
      <c r="G1810" s="125">
        <v>24</v>
      </c>
      <c r="H1810" s="125">
        <v>72</v>
      </c>
      <c r="I1810" s="125">
        <v>58</v>
      </c>
      <c r="J1810" s="35">
        <v>226</v>
      </c>
      <c r="K1810" s="131">
        <v>220</v>
      </c>
      <c r="L1810" s="58"/>
      <c r="M1810" s="56"/>
    </row>
    <row r="1811" spans="1:13" ht="15">
      <c r="A1811" s="163"/>
      <c r="B1811" s="7" t="s">
        <v>1969</v>
      </c>
      <c r="C1811" s="164"/>
      <c r="D1811" s="6"/>
      <c r="E1811" s="35" t="s">
        <v>22</v>
      </c>
      <c r="F1811" s="35" t="s">
        <v>22</v>
      </c>
      <c r="G1811" s="125">
        <v>51</v>
      </c>
      <c r="H1811" s="125">
        <v>44</v>
      </c>
      <c r="I1811" s="125">
        <v>34</v>
      </c>
      <c r="J1811" s="35">
        <v>226</v>
      </c>
      <c r="K1811" s="131">
        <v>220</v>
      </c>
      <c r="L1811" s="58"/>
      <c r="M1811" s="56"/>
    </row>
    <row r="1812" spans="1:13" ht="15">
      <c r="A1812" s="163"/>
      <c r="B1812" s="7" t="s">
        <v>1970</v>
      </c>
      <c r="C1812" s="164"/>
      <c r="D1812" s="6"/>
      <c r="E1812" s="35" t="s">
        <v>19</v>
      </c>
      <c r="F1812" s="35" t="s">
        <v>79</v>
      </c>
      <c r="G1812" s="125">
        <v>29</v>
      </c>
      <c r="H1812" s="125">
        <v>18</v>
      </c>
      <c r="I1812" s="125">
        <v>14</v>
      </c>
      <c r="J1812" s="35">
        <v>226</v>
      </c>
      <c r="K1812" s="131">
        <v>220</v>
      </c>
      <c r="L1812" s="58"/>
      <c r="M1812" s="56"/>
    </row>
    <row r="1813" spans="1:13" ht="16.5" customHeight="1">
      <c r="A1813" s="177" t="s">
        <v>325</v>
      </c>
      <c r="B1813" s="6" t="s">
        <v>1971</v>
      </c>
      <c r="C1813" s="164" t="s">
        <v>1972</v>
      </c>
      <c r="D1813" s="6">
        <v>400</v>
      </c>
      <c r="E1813" s="35" t="s">
        <v>47</v>
      </c>
      <c r="F1813" s="35" t="s">
        <v>24</v>
      </c>
      <c r="G1813" s="125">
        <v>28</v>
      </c>
      <c r="H1813" s="125">
        <v>47</v>
      </c>
      <c r="I1813" s="125">
        <v>43</v>
      </c>
      <c r="J1813" s="35">
        <v>224</v>
      </c>
      <c r="K1813" s="131">
        <v>220</v>
      </c>
      <c r="L1813" s="58">
        <f>100*(J1813*(G1813+H1813+I1813)+J1814*(G1814+H1814+I1814)+J1815*(G1815+H1815+I1815))/(D1813*1000)</f>
        <v>15.288</v>
      </c>
      <c r="M1813" s="56"/>
    </row>
    <row r="1814" spans="1:13" ht="15" customHeight="1">
      <c r="A1814" s="177"/>
      <c r="B1814" s="7" t="s">
        <v>1973</v>
      </c>
      <c r="C1814" s="164"/>
      <c r="D1814" s="6"/>
      <c r="E1814" s="35" t="s">
        <v>21</v>
      </c>
      <c r="F1814" s="35" t="s">
        <v>22</v>
      </c>
      <c r="G1814" s="125">
        <v>17</v>
      </c>
      <c r="H1814" s="125">
        <v>18</v>
      </c>
      <c r="I1814" s="125">
        <v>16</v>
      </c>
      <c r="J1814" s="35">
        <v>224</v>
      </c>
      <c r="K1814" s="131">
        <v>220</v>
      </c>
      <c r="L1814" s="58"/>
      <c r="M1814" s="56"/>
    </row>
    <row r="1815" spans="1:13" ht="15" customHeight="1">
      <c r="A1815" s="177"/>
      <c r="B1815" s="7" t="s">
        <v>1974</v>
      </c>
      <c r="C1815" s="164"/>
      <c r="D1815" s="6"/>
      <c r="E1815" s="35" t="s">
        <v>18</v>
      </c>
      <c r="F1815" s="35" t="s">
        <v>18</v>
      </c>
      <c r="G1815" s="125">
        <v>9</v>
      </c>
      <c r="H1815" s="125">
        <v>19</v>
      </c>
      <c r="I1815" s="125">
        <v>76</v>
      </c>
      <c r="J1815" s="35">
        <v>224</v>
      </c>
      <c r="K1815" s="131">
        <v>220</v>
      </c>
      <c r="L1815" s="58"/>
      <c r="M1815" s="56"/>
    </row>
    <row r="1816" spans="1:13" ht="15" customHeight="1">
      <c r="A1816" s="177"/>
      <c r="B1816" s="6" t="s">
        <v>1975</v>
      </c>
      <c r="C1816" s="164"/>
      <c r="D1816" s="6">
        <v>400</v>
      </c>
      <c r="E1816" s="35" t="s">
        <v>18</v>
      </c>
      <c r="F1816" s="35" t="s">
        <v>18</v>
      </c>
      <c r="G1816" s="125">
        <v>12</v>
      </c>
      <c r="H1816" s="125">
        <v>4</v>
      </c>
      <c r="I1816" s="125">
        <v>0</v>
      </c>
      <c r="J1816" s="35">
        <v>224</v>
      </c>
      <c r="K1816" s="131">
        <v>220</v>
      </c>
      <c r="L1816" s="58">
        <f>100*(J1816*(G1816+H1816+I1816)+J1817*(G1817+H1817+I1817)+J1818*(G1818+H1818+I1818)+J1819*(I1819+H1819+G1819))/(D1816*1000)</f>
        <v>8.736</v>
      </c>
      <c r="M1816" s="56"/>
    </row>
    <row r="1817" spans="1:13" ht="15" customHeight="1">
      <c r="A1817" s="177"/>
      <c r="B1817" s="7" t="s">
        <v>1976</v>
      </c>
      <c r="C1817" s="164"/>
      <c r="D1817" s="6"/>
      <c r="E1817" s="35" t="s">
        <v>30</v>
      </c>
      <c r="F1817" s="35" t="s">
        <v>30</v>
      </c>
      <c r="G1817" s="125">
        <v>1</v>
      </c>
      <c r="H1817" s="125">
        <v>0</v>
      </c>
      <c r="I1817" s="125">
        <v>1</v>
      </c>
      <c r="J1817" s="35">
        <v>224</v>
      </c>
      <c r="K1817" s="131">
        <v>220</v>
      </c>
      <c r="L1817" s="58"/>
      <c r="M1817" s="56"/>
    </row>
    <row r="1818" spans="1:13" ht="15">
      <c r="A1818" s="177"/>
      <c r="B1818" s="7" t="s">
        <v>1977</v>
      </c>
      <c r="C1818" s="164"/>
      <c r="D1818" s="6"/>
      <c r="E1818" s="35" t="s">
        <v>21</v>
      </c>
      <c r="F1818" s="35" t="s">
        <v>18</v>
      </c>
      <c r="G1818" s="125">
        <v>31</v>
      </c>
      <c r="H1818" s="125">
        <v>26</v>
      </c>
      <c r="I1818" s="125">
        <v>24</v>
      </c>
      <c r="J1818" s="35">
        <v>224</v>
      </c>
      <c r="K1818" s="131">
        <v>220</v>
      </c>
      <c r="L1818" s="58"/>
      <c r="M1818" s="56"/>
    </row>
    <row r="1819" spans="1:13" ht="15">
      <c r="A1819" s="177"/>
      <c r="B1819" s="7" t="s">
        <v>1978</v>
      </c>
      <c r="C1819" s="164"/>
      <c r="D1819" s="6"/>
      <c r="E1819" s="35" t="s">
        <v>47</v>
      </c>
      <c r="F1819" s="35" t="s">
        <v>24</v>
      </c>
      <c r="G1819" s="125">
        <v>24</v>
      </c>
      <c r="H1819" s="125">
        <v>20</v>
      </c>
      <c r="I1819" s="125">
        <v>13</v>
      </c>
      <c r="J1819" s="35">
        <v>224</v>
      </c>
      <c r="K1819" s="131">
        <v>220</v>
      </c>
      <c r="L1819" s="58"/>
      <c r="M1819" s="56"/>
    </row>
    <row r="1820" spans="1:13" ht="15.75" customHeight="1">
      <c r="A1820" s="163" t="s">
        <v>555</v>
      </c>
      <c r="B1820" s="6" t="s">
        <v>1979</v>
      </c>
      <c r="C1820" s="169" t="s">
        <v>1980</v>
      </c>
      <c r="D1820" s="6">
        <v>400</v>
      </c>
      <c r="E1820" s="35" t="s">
        <v>30</v>
      </c>
      <c r="F1820" s="35" t="s">
        <v>24</v>
      </c>
      <c r="G1820" s="125">
        <v>8</v>
      </c>
      <c r="H1820" s="125">
        <v>18</v>
      </c>
      <c r="I1820" s="125">
        <v>25</v>
      </c>
      <c r="J1820" s="35">
        <v>218</v>
      </c>
      <c r="K1820" s="131">
        <v>215</v>
      </c>
      <c r="L1820" s="58">
        <f>100*(J1820*(G1820+H1820+I1820)+J1821*(G1821+H1821+I1821)+J1822*(G1822+H1822+I1822)+J1823*(I1823+H1823+G1823)+J1824*(G1824+H1824+I1824)+J1825*(G1825+H1825+I1825))/(D1820*1000)</f>
        <v>8.0115</v>
      </c>
      <c r="M1820" s="56"/>
    </row>
    <row r="1821" spans="1:13" ht="15">
      <c r="A1821" s="163"/>
      <c r="B1821" s="6" t="s">
        <v>1981</v>
      </c>
      <c r="C1821" s="169"/>
      <c r="D1821" s="6"/>
      <c r="E1821" s="35" t="s">
        <v>47</v>
      </c>
      <c r="F1821" s="35" t="s">
        <v>24</v>
      </c>
      <c r="G1821" s="125">
        <v>0</v>
      </c>
      <c r="H1821" s="125">
        <v>5</v>
      </c>
      <c r="I1821" s="125">
        <v>0</v>
      </c>
      <c r="J1821" s="35">
        <v>218</v>
      </c>
      <c r="K1821" s="131">
        <v>215</v>
      </c>
      <c r="L1821" s="58"/>
      <c r="M1821" s="56"/>
    </row>
    <row r="1822" spans="1:13" ht="15">
      <c r="A1822" s="163"/>
      <c r="B1822" s="6" t="s">
        <v>1982</v>
      </c>
      <c r="C1822" s="169"/>
      <c r="D1822" s="6"/>
      <c r="E1822" s="35" t="s">
        <v>22</v>
      </c>
      <c r="F1822" s="35" t="s">
        <v>19</v>
      </c>
      <c r="G1822" s="125">
        <v>9</v>
      </c>
      <c r="H1822" s="125">
        <v>13</v>
      </c>
      <c r="I1822" s="125">
        <v>17</v>
      </c>
      <c r="J1822" s="35">
        <v>218</v>
      </c>
      <c r="K1822" s="131">
        <v>215</v>
      </c>
      <c r="L1822" s="58"/>
      <c r="M1822" s="56"/>
    </row>
    <row r="1823" spans="1:13" ht="15">
      <c r="A1823" s="163"/>
      <c r="B1823" s="6" t="s">
        <v>1983</v>
      </c>
      <c r="C1823" s="169"/>
      <c r="D1823" s="6"/>
      <c r="E1823" s="35" t="s">
        <v>18</v>
      </c>
      <c r="F1823" s="35" t="s">
        <v>19</v>
      </c>
      <c r="G1823" s="125">
        <v>27</v>
      </c>
      <c r="H1823" s="125">
        <v>4</v>
      </c>
      <c r="I1823" s="125">
        <v>0</v>
      </c>
      <c r="J1823" s="35">
        <v>218</v>
      </c>
      <c r="K1823" s="131">
        <v>215</v>
      </c>
      <c r="L1823" s="58"/>
      <c r="M1823" s="56"/>
    </row>
    <row r="1824" spans="1:13" ht="15">
      <c r="A1824" s="163"/>
      <c r="B1824" s="6" t="s">
        <v>1984</v>
      </c>
      <c r="C1824" s="169"/>
      <c r="D1824" s="6"/>
      <c r="E1824" s="35" t="s">
        <v>24</v>
      </c>
      <c r="F1824" s="35" t="s">
        <v>24</v>
      </c>
      <c r="G1824" s="125">
        <v>3</v>
      </c>
      <c r="H1824" s="125">
        <v>2</v>
      </c>
      <c r="I1824" s="125">
        <v>10</v>
      </c>
      <c r="J1824" s="35">
        <v>218</v>
      </c>
      <c r="K1824" s="131">
        <v>215</v>
      </c>
      <c r="L1824" s="58"/>
      <c r="M1824" s="56"/>
    </row>
    <row r="1825" spans="1:13" ht="15">
      <c r="A1825" s="163"/>
      <c r="B1825" s="6" t="s">
        <v>1985</v>
      </c>
      <c r="C1825" s="9"/>
      <c r="D1825" s="6"/>
      <c r="E1825" s="35" t="s">
        <v>47</v>
      </c>
      <c r="F1825" s="35" t="s">
        <v>24</v>
      </c>
      <c r="G1825" s="125">
        <v>0</v>
      </c>
      <c r="H1825" s="125">
        <v>6</v>
      </c>
      <c r="I1825" s="125">
        <v>0</v>
      </c>
      <c r="J1825" s="35">
        <v>218</v>
      </c>
      <c r="K1825" s="131">
        <v>215</v>
      </c>
      <c r="L1825" s="58"/>
      <c r="M1825" s="56"/>
    </row>
    <row r="1826" spans="1:13" ht="15">
      <c r="A1826" s="163"/>
      <c r="B1826" s="6" t="s">
        <v>1986</v>
      </c>
      <c r="C1826" s="9"/>
      <c r="D1826" s="6">
        <v>400</v>
      </c>
      <c r="E1826" s="35" t="s">
        <v>26</v>
      </c>
      <c r="F1826" s="35" t="s">
        <v>26</v>
      </c>
      <c r="G1826" s="125">
        <v>3</v>
      </c>
      <c r="H1826" s="125">
        <v>2</v>
      </c>
      <c r="I1826" s="125">
        <v>1</v>
      </c>
      <c r="J1826" s="35">
        <v>220</v>
      </c>
      <c r="K1826" s="131">
        <v>217</v>
      </c>
      <c r="L1826" s="58">
        <f>100*(J1826*(G1826+H1826+I1826)+J1827*(G1827+H1827+I1827)+J1828*(G1828+H1828+I1828)+J1829*(I1829+H1829+G1829))/(D1826*1000)</f>
        <v>6.6</v>
      </c>
      <c r="M1826" s="56"/>
    </row>
    <row r="1827" spans="1:13" ht="15">
      <c r="A1827" s="163"/>
      <c r="B1827" s="6" t="s">
        <v>1987</v>
      </c>
      <c r="C1827" s="9"/>
      <c r="D1827" s="6"/>
      <c r="E1827" s="35" t="s">
        <v>24</v>
      </c>
      <c r="F1827" s="35" t="s">
        <v>24</v>
      </c>
      <c r="G1827" s="125">
        <v>2</v>
      </c>
      <c r="H1827" s="125">
        <v>2</v>
      </c>
      <c r="I1827" s="125">
        <v>0</v>
      </c>
      <c r="J1827" s="35">
        <v>220</v>
      </c>
      <c r="K1827" s="131">
        <v>217</v>
      </c>
      <c r="L1827" s="58"/>
      <c r="M1827" s="56"/>
    </row>
    <row r="1828" spans="1:13" ht="15">
      <c r="A1828" s="163"/>
      <c r="B1828" s="6" t="s">
        <v>1988</v>
      </c>
      <c r="C1828" s="9"/>
      <c r="D1828" s="6"/>
      <c r="E1828" s="35" t="s">
        <v>26</v>
      </c>
      <c r="F1828" s="35" t="s">
        <v>21</v>
      </c>
      <c r="G1828" s="125">
        <v>43</v>
      </c>
      <c r="H1828" s="125">
        <v>36</v>
      </c>
      <c r="I1828" s="125">
        <v>30</v>
      </c>
      <c r="J1828" s="35">
        <v>220</v>
      </c>
      <c r="K1828" s="131">
        <v>217</v>
      </c>
      <c r="L1828" s="58"/>
      <c r="M1828" s="56"/>
    </row>
    <row r="1829" spans="1:13" ht="15">
      <c r="A1829" s="163"/>
      <c r="B1829" s="7" t="s">
        <v>1989</v>
      </c>
      <c r="C1829" s="9"/>
      <c r="D1829" s="6"/>
      <c r="E1829" s="35" t="s">
        <v>24</v>
      </c>
      <c r="F1829" s="35" t="s">
        <v>24</v>
      </c>
      <c r="G1829" s="125">
        <v>0</v>
      </c>
      <c r="H1829" s="125">
        <v>0</v>
      </c>
      <c r="I1829" s="125">
        <v>1</v>
      </c>
      <c r="J1829" s="35">
        <v>220</v>
      </c>
      <c r="K1829" s="131">
        <v>217</v>
      </c>
      <c r="L1829" s="58"/>
      <c r="M1829" s="56"/>
    </row>
    <row r="1830" spans="1:13" ht="15" customHeight="1">
      <c r="A1830" s="179"/>
      <c r="B1830" s="6" t="s">
        <v>1990</v>
      </c>
      <c r="C1830" s="181" t="s">
        <v>1991</v>
      </c>
      <c r="D1830" s="6">
        <v>400</v>
      </c>
      <c r="E1830" s="35" t="s">
        <v>30</v>
      </c>
      <c r="F1830" s="35" t="s">
        <v>21</v>
      </c>
      <c r="G1830" s="134">
        <v>10</v>
      </c>
      <c r="H1830" s="134">
        <v>11</v>
      </c>
      <c r="I1830" s="134">
        <v>14</v>
      </c>
      <c r="J1830" s="35">
        <v>222</v>
      </c>
      <c r="K1830" s="131">
        <v>219</v>
      </c>
      <c r="L1830" s="58">
        <f>100*(J1830*(G1830+H1830+I1830)+J1831*(G1831+H1831+I1831))/(D1830*1000)</f>
        <v>4.8285</v>
      </c>
      <c r="M1830" s="56"/>
    </row>
    <row r="1831" spans="1:13" ht="15" customHeight="1">
      <c r="A1831" s="179"/>
      <c r="B1831" s="7" t="s">
        <v>1992</v>
      </c>
      <c r="C1831" s="181"/>
      <c r="D1831" s="6"/>
      <c r="E1831" s="35" t="s">
        <v>26</v>
      </c>
      <c r="F1831" s="35" t="s">
        <v>24</v>
      </c>
      <c r="G1831" s="134">
        <v>35</v>
      </c>
      <c r="H1831" s="134">
        <v>9</v>
      </c>
      <c r="I1831" s="134">
        <v>8</v>
      </c>
      <c r="J1831" s="35">
        <v>222</v>
      </c>
      <c r="K1831" s="131">
        <v>219</v>
      </c>
      <c r="L1831" s="58"/>
      <c r="M1831" s="56"/>
    </row>
    <row r="1832" spans="1:13" ht="15">
      <c r="A1832" s="179"/>
      <c r="B1832" s="6" t="s">
        <v>1993</v>
      </c>
      <c r="C1832" s="9"/>
      <c r="D1832" s="6">
        <v>400</v>
      </c>
      <c r="E1832" s="35" t="s">
        <v>26</v>
      </c>
      <c r="F1832" s="35" t="s">
        <v>24</v>
      </c>
      <c r="G1832" s="134">
        <v>34</v>
      </c>
      <c r="H1832" s="134">
        <v>32</v>
      </c>
      <c r="I1832" s="134">
        <v>22</v>
      </c>
      <c r="J1832" s="35">
        <v>223</v>
      </c>
      <c r="K1832" s="131">
        <v>222</v>
      </c>
      <c r="L1832" s="58">
        <f>100*(J1832*(G1832+H1832+I1832)+J1833*(G1833+H1833+I1833))/(D1832*1000)</f>
        <v>11.2615</v>
      </c>
      <c r="M1832" s="56"/>
    </row>
    <row r="1833" spans="1:13" ht="15">
      <c r="A1833" s="179"/>
      <c r="B1833" s="7" t="s">
        <v>1994</v>
      </c>
      <c r="C1833" s="9"/>
      <c r="D1833" s="6"/>
      <c r="E1833" s="35" t="s">
        <v>47</v>
      </c>
      <c r="F1833" s="35" t="s">
        <v>24</v>
      </c>
      <c r="G1833" s="134">
        <v>31</v>
      </c>
      <c r="H1833" s="134">
        <v>27</v>
      </c>
      <c r="I1833" s="134">
        <v>56</v>
      </c>
      <c r="J1833" s="35">
        <v>223</v>
      </c>
      <c r="K1833" s="131">
        <v>222</v>
      </c>
      <c r="L1833" s="58"/>
      <c r="M1833" s="56"/>
    </row>
    <row r="1834" spans="1:13" ht="31.5">
      <c r="A1834" s="179"/>
      <c r="B1834" s="6" t="s">
        <v>1995</v>
      </c>
      <c r="C1834" s="103" t="s">
        <v>1996</v>
      </c>
      <c r="D1834" s="6">
        <v>400</v>
      </c>
      <c r="E1834" s="35" t="s">
        <v>19</v>
      </c>
      <c r="F1834" s="35" t="s">
        <v>19</v>
      </c>
      <c r="G1834" s="125">
        <v>2</v>
      </c>
      <c r="H1834" s="125">
        <v>0</v>
      </c>
      <c r="I1834" s="125"/>
      <c r="J1834" s="35">
        <v>229</v>
      </c>
      <c r="K1834" s="131">
        <v>222</v>
      </c>
      <c r="L1834" s="58">
        <f>100*(J1834*(G1834+H1834+I1834)+J1835*(G1835+H1835+I1835)+J1836*(G1836+H1836+I1836)+J1837*(I1837+H1837+G1837)+J1838*(G1838+H1838+I1838)+J1839*(G1839+H1839+I1839)+J1840*(G1840+H1840+I1840)+J1841*(I1841+H1841+G1841)+J1842*(G1842+H1842+I1842)+J1843*(I1843+H1843+G1843)+J1844*(G1844+H1844+I1844))/(D1834*1000)</f>
        <v>45.05575</v>
      </c>
      <c r="M1834" s="56"/>
    </row>
    <row r="1835" spans="1:13" ht="15">
      <c r="A1835" s="179"/>
      <c r="B1835" s="6" t="s">
        <v>1997</v>
      </c>
      <c r="C1835" s="9"/>
      <c r="D1835" s="6"/>
      <c r="E1835" s="35" t="s">
        <v>19</v>
      </c>
      <c r="F1835" s="35" t="s">
        <v>79</v>
      </c>
      <c r="G1835" s="125">
        <v>0</v>
      </c>
      <c r="H1835" s="125">
        <v>0</v>
      </c>
      <c r="I1835" s="125">
        <v>4</v>
      </c>
      <c r="J1835" s="35">
        <v>229</v>
      </c>
      <c r="K1835" s="131">
        <v>222</v>
      </c>
      <c r="L1835" s="58"/>
      <c r="M1835" s="56"/>
    </row>
    <row r="1836" spans="1:13" ht="15">
      <c r="A1836" s="179"/>
      <c r="B1836" s="6" t="s">
        <v>1998</v>
      </c>
      <c r="C1836" s="9"/>
      <c r="D1836" s="6"/>
      <c r="E1836" s="35" t="s">
        <v>24</v>
      </c>
      <c r="F1836" s="35" t="s">
        <v>22</v>
      </c>
      <c r="G1836" s="125">
        <v>12</v>
      </c>
      <c r="H1836" s="125">
        <v>1</v>
      </c>
      <c r="I1836" s="125">
        <v>0</v>
      </c>
      <c r="J1836" s="35">
        <v>229</v>
      </c>
      <c r="K1836" s="131">
        <v>222</v>
      </c>
      <c r="L1836" s="58"/>
      <c r="M1836" s="56"/>
    </row>
    <row r="1837" spans="1:13" ht="15">
      <c r="A1837" s="179"/>
      <c r="B1837" s="6" t="s">
        <v>1999</v>
      </c>
      <c r="C1837" s="9"/>
      <c r="D1837" s="6"/>
      <c r="E1837" s="35" t="s">
        <v>47</v>
      </c>
      <c r="F1837" s="35" t="s">
        <v>22</v>
      </c>
      <c r="G1837" s="125">
        <v>62</v>
      </c>
      <c r="H1837" s="125">
        <v>68</v>
      </c>
      <c r="I1837" s="125">
        <v>76</v>
      </c>
      <c r="J1837" s="35">
        <v>229</v>
      </c>
      <c r="K1837" s="131">
        <v>222</v>
      </c>
      <c r="L1837" s="58"/>
      <c r="M1837" s="56"/>
    </row>
    <row r="1838" spans="1:13" ht="15">
      <c r="A1838" s="179"/>
      <c r="B1838" s="6" t="s">
        <v>125</v>
      </c>
      <c r="C1838" s="9"/>
      <c r="D1838" s="6"/>
      <c r="E1838" s="35" t="s">
        <v>126</v>
      </c>
      <c r="F1838" s="35" t="s">
        <v>126</v>
      </c>
      <c r="G1838" s="125">
        <v>5</v>
      </c>
      <c r="H1838" s="125">
        <v>3</v>
      </c>
      <c r="I1838" s="125">
        <v>0</v>
      </c>
      <c r="J1838" s="35">
        <v>229</v>
      </c>
      <c r="K1838" s="131">
        <v>222</v>
      </c>
      <c r="L1838" s="58"/>
      <c r="M1838" s="56"/>
    </row>
    <row r="1839" spans="1:13" ht="15">
      <c r="A1839" s="179"/>
      <c r="B1839" s="6" t="s">
        <v>2000</v>
      </c>
      <c r="C1839" s="9"/>
      <c r="D1839" s="6"/>
      <c r="E1839" s="35" t="s">
        <v>21</v>
      </c>
      <c r="F1839" s="35" t="s">
        <v>19</v>
      </c>
      <c r="G1839" s="125">
        <v>0</v>
      </c>
      <c r="H1839" s="125">
        <v>1</v>
      </c>
      <c r="I1839" s="125">
        <v>2</v>
      </c>
      <c r="J1839" s="35">
        <v>229</v>
      </c>
      <c r="K1839" s="131">
        <v>222</v>
      </c>
      <c r="L1839" s="58"/>
      <c r="M1839" s="56"/>
    </row>
    <row r="1840" spans="1:13" ht="15">
      <c r="A1840" s="179"/>
      <c r="B1840" s="6" t="s">
        <v>2001</v>
      </c>
      <c r="C1840" s="9"/>
      <c r="D1840" s="6"/>
      <c r="E1840" s="35" t="s">
        <v>24</v>
      </c>
      <c r="F1840" s="35" t="s">
        <v>19</v>
      </c>
      <c r="G1840" s="125">
        <v>18</v>
      </c>
      <c r="H1840" s="125">
        <v>30</v>
      </c>
      <c r="I1840" s="125">
        <v>41</v>
      </c>
      <c r="J1840" s="35">
        <v>229</v>
      </c>
      <c r="K1840" s="131">
        <v>222</v>
      </c>
      <c r="L1840" s="58"/>
      <c r="M1840" s="56"/>
    </row>
    <row r="1841" spans="1:13" ht="15">
      <c r="A1841" s="179"/>
      <c r="B1841" s="6" t="s">
        <v>2002</v>
      </c>
      <c r="C1841" s="9"/>
      <c r="D1841" s="6"/>
      <c r="E1841" s="35" t="s">
        <v>24</v>
      </c>
      <c r="F1841" s="35" t="s">
        <v>19</v>
      </c>
      <c r="G1841" s="125">
        <v>31</v>
      </c>
      <c r="H1841" s="125">
        <v>15</v>
      </c>
      <c r="I1841" s="125">
        <v>32</v>
      </c>
      <c r="J1841" s="35">
        <v>229</v>
      </c>
      <c r="K1841" s="131">
        <v>222</v>
      </c>
      <c r="L1841" s="58"/>
      <c r="M1841" s="56"/>
    </row>
    <row r="1842" spans="1:13" ht="15">
      <c r="A1842" s="179"/>
      <c r="B1842" s="6" t="s">
        <v>2003</v>
      </c>
      <c r="C1842" s="9"/>
      <c r="D1842" s="6"/>
      <c r="E1842" s="35" t="s">
        <v>26</v>
      </c>
      <c r="F1842" s="35" t="s">
        <v>24</v>
      </c>
      <c r="G1842" s="125">
        <v>48</v>
      </c>
      <c r="H1842" s="125">
        <v>67</v>
      </c>
      <c r="I1842" s="125">
        <v>29</v>
      </c>
      <c r="J1842" s="35">
        <v>229</v>
      </c>
      <c r="K1842" s="131">
        <v>222</v>
      </c>
      <c r="L1842" s="58"/>
      <c r="M1842" s="56"/>
    </row>
    <row r="1843" spans="1:13" ht="15">
      <c r="A1843" s="179"/>
      <c r="B1843" s="6" t="s">
        <v>2004</v>
      </c>
      <c r="C1843" s="9"/>
      <c r="D1843" s="6"/>
      <c r="E1843" s="35" t="s">
        <v>47</v>
      </c>
      <c r="F1843" s="35" t="s">
        <v>19</v>
      </c>
      <c r="G1843" s="125">
        <v>19</v>
      </c>
      <c r="H1843" s="125">
        <v>12</v>
      </c>
      <c r="I1843" s="125">
        <v>20</v>
      </c>
      <c r="J1843" s="35">
        <v>229</v>
      </c>
      <c r="K1843" s="131">
        <v>222</v>
      </c>
      <c r="L1843" s="58"/>
      <c r="M1843" s="56"/>
    </row>
    <row r="1844" spans="1:13" ht="15">
      <c r="A1844" s="179"/>
      <c r="B1844" s="6" t="s">
        <v>2005</v>
      </c>
      <c r="C1844" s="9"/>
      <c r="D1844" s="6"/>
      <c r="E1844" s="35" t="s">
        <v>21</v>
      </c>
      <c r="F1844" s="35" t="s">
        <v>19</v>
      </c>
      <c r="G1844" s="125">
        <v>51</v>
      </c>
      <c r="H1844" s="125">
        <v>60</v>
      </c>
      <c r="I1844" s="125">
        <v>78</v>
      </c>
      <c r="J1844" s="35">
        <v>229</v>
      </c>
      <c r="K1844" s="131">
        <v>222</v>
      </c>
      <c r="L1844" s="58"/>
      <c r="M1844" s="56"/>
    </row>
    <row r="1845" spans="1:13" ht="15">
      <c r="A1845" s="179"/>
      <c r="B1845" s="6" t="s">
        <v>2006</v>
      </c>
      <c r="C1845" s="9"/>
      <c r="D1845" s="6">
        <v>400</v>
      </c>
      <c r="E1845" s="35" t="s">
        <v>19</v>
      </c>
      <c r="F1845" s="35" t="s">
        <v>19</v>
      </c>
      <c r="G1845" s="125">
        <v>2</v>
      </c>
      <c r="H1845" s="125">
        <v>2</v>
      </c>
      <c r="I1845" s="125">
        <v>0</v>
      </c>
      <c r="J1845" s="35">
        <v>225</v>
      </c>
      <c r="K1845" s="131">
        <v>216</v>
      </c>
      <c r="L1845" s="58">
        <f>100*(J1845*(G1845+H1845+I1845)+J1846*(G1846+H1846+I1846)+J1847*(G1847+H1847+I1847)+J1848*(I1848+H1848+G1848)+J1849*(G1849+H1849+I1849)+J1850*(G1850+H1850+I1850)+J1851*(G1851+H1851+I1851))/(D1845*1000)</f>
        <v>21.375</v>
      </c>
      <c r="M1845" s="56"/>
    </row>
    <row r="1846" spans="1:13" ht="15">
      <c r="A1846" s="179"/>
      <c r="B1846" s="6" t="s">
        <v>2007</v>
      </c>
      <c r="C1846" s="9"/>
      <c r="D1846" s="6"/>
      <c r="E1846" s="35" t="s">
        <v>22</v>
      </c>
      <c r="F1846" s="35" t="s">
        <v>19</v>
      </c>
      <c r="G1846" s="125">
        <v>16</v>
      </c>
      <c r="H1846" s="125">
        <v>13</v>
      </c>
      <c r="I1846" s="125">
        <v>33</v>
      </c>
      <c r="J1846" s="35">
        <v>225</v>
      </c>
      <c r="K1846" s="131">
        <v>216</v>
      </c>
      <c r="L1846" s="58"/>
      <c r="M1846" s="56"/>
    </row>
    <row r="1847" spans="1:13" ht="15">
      <c r="A1847" s="179"/>
      <c r="B1847" s="6" t="s">
        <v>2008</v>
      </c>
      <c r="C1847" s="9"/>
      <c r="D1847" s="6"/>
      <c r="E1847" s="35" t="s">
        <v>21</v>
      </c>
      <c r="F1847" s="35" t="s">
        <v>19</v>
      </c>
      <c r="G1847" s="125">
        <v>15</v>
      </c>
      <c r="H1847" s="125">
        <v>38</v>
      </c>
      <c r="I1847" s="125">
        <v>20</v>
      </c>
      <c r="J1847" s="35">
        <v>225</v>
      </c>
      <c r="K1847" s="131">
        <v>216</v>
      </c>
      <c r="L1847" s="58"/>
      <c r="M1847" s="56"/>
    </row>
    <row r="1848" spans="1:13" ht="15">
      <c r="A1848" s="179"/>
      <c r="B1848" s="6" t="s">
        <v>2009</v>
      </c>
      <c r="C1848" s="9"/>
      <c r="D1848" s="6"/>
      <c r="E1848" s="35" t="s">
        <v>30</v>
      </c>
      <c r="F1848" s="35" t="s">
        <v>24</v>
      </c>
      <c r="G1848" s="125">
        <v>1</v>
      </c>
      <c r="H1848" s="125">
        <v>0</v>
      </c>
      <c r="I1848" s="125">
        <v>2</v>
      </c>
      <c r="J1848" s="35">
        <v>225</v>
      </c>
      <c r="K1848" s="131">
        <v>216</v>
      </c>
      <c r="L1848" s="58"/>
      <c r="M1848" s="56"/>
    </row>
    <row r="1849" spans="1:13" ht="15">
      <c r="A1849" s="179"/>
      <c r="B1849" s="6" t="s">
        <v>2010</v>
      </c>
      <c r="C1849" s="9"/>
      <c r="D1849" s="6"/>
      <c r="E1849" s="35" t="s">
        <v>30</v>
      </c>
      <c r="F1849" s="35" t="s">
        <v>24</v>
      </c>
      <c r="G1849" s="125">
        <v>2</v>
      </c>
      <c r="H1849" s="125">
        <v>1</v>
      </c>
      <c r="I1849" s="125">
        <v>1</v>
      </c>
      <c r="J1849" s="35">
        <v>225</v>
      </c>
      <c r="K1849" s="131">
        <v>216</v>
      </c>
      <c r="L1849" s="58"/>
      <c r="M1849" s="56"/>
    </row>
    <row r="1850" spans="1:13" ht="15">
      <c r="A1850" s="179"/>
      <c r="B1850" s="6" t="s">
        <v>2011</v>
      </c>
      <c r="C1850" s="9"/>
      <c r="D1850" s="6"/>
      <c r="E1850" s="35" t="s">
        <v>47</v>
      </c>
      <c r="F1850" s="35" t="s">
        <v>24</v>
      </c>
      <c r="G1850" s="125">
        <v>92</v>
      </c>
      <c r="H1850" s="125">
        <v>70</v>
      </c>
      <c r="I1850" s="125">
        <v>67</v>
      </c>
      <c r="J1850" s="35">
        <v>225</v>
      </c>
      <c r="K1850" s="131">
        <v>216</v>
      </c>
      <c r="L1850" s="58"/>
      <c r="M1850" s="56"/>
    </row>
    <row r="1851" spans="1:13" ht="15">
      <c r="A1851" s="179"/>
      <c r="B1851" s="7" t="s">
        <v>2012</v>
      </c>
      <c r="C1851" s="9"/>
      <c r="D1851" s="6"/>
      <c r="E1851" s="35" t="s">
        <v>24</v>
      </c>
      <c r="F1851" s="35" t="s">
        <v>24</v>
      </c>
      <c r="G1851" s="125">
        <v>0</v>
      </c>
      <c r="H1851" s="125">
        <v>4</v>
      </c>
      <c r="I1851" s="125">
        <v>1</v>
      </c>
      <c r="J1851" s="35">
        <v>225</v>
      </c>
      <c r="K1851" s="131">
        <v>216</v>
      </c>
      <c r="L1851" s="58"/>
      <c r="M1851" s="56"/>
    </row>
    <row r="1852" spans="1:13" ht="15.75" customHeight="1">
      <c r="A1852" s="179"/>
      <c r="B1852" s="6" t="s">
        <v>2013</v>
      </c>
      <c r="C1852" s="169" t="s">
        <v>2014</v>
      </c>
      <c r="D1852" s="6">
        <v>400</v>
      </c>
      <c r="E1852" s="35" t="s">
        <v>26</v>
      </c>
      <c r="F1852" s="35" t="s">
        <v>24</v>
      </c>
      <c r="G1852" s="125">
        <v>31</v>
      </c>
      <c r="H1852" s="125">
        <v>36</v>
      </c>
      <c r="I1852" s="125">
        <v>41</v>
      </c>
      <c r="J1852" s="35">
        <v>228</v>
      </c>
      <c r="K1852" s="131">
        <v>225</v>
      </c>
      <c r="L1852" s="58">
        <f>100*(J1852*(G1852+H1852+I1852)+J1853*(G1853+H1853+I1853)+J1854*(G1854+H1854+I1854)+J1855*(I1855+H1855+G1855)+J1856*(G1856+H1856+I1856))/(D1852*1000)</f>
        <v>32.319</v>
      </c>
      <c r="M1852" s="56"/>
    </row>
    <row r="1853" spans="1:13" ht="15">
      <c r="A1853" s="179"/>
      <c r="B1853" s="6" t="s">
        <v>2015</v>
      </c>
      <c r="C1853" s="169"/>
      <c r="D1853" s="6"/>
      <c r="E1853" s="35" t="s">
        <v>24</v>
      </c>
      <c r="F1853" s="35" t="s">
        <v>22</v>
      </c>
      <c r="G1853" s="125">
        <v>85</v>
      </c>
      <c r="H1853" s="125">
        <v>68</v>
      </c>
      <c r="I1853" s="125">
        <v>30</v>
      </c>
      <c r="J1853" s="35">
        <v>228</v>
      </c>
      <c r="K1853" s="131">
        <v>225</v>
      </c>
      <c r="L1853" s="58"/>
      <c r="M1853" s="56"/>
    </row>
    <row r="1854" spans="1:13" ht="15">
      <c r="A1854" s="179"/>
      <c r="B1854" s="6" t="s">
        <v>2016</v>
      </c>
      <c r="C1854" s="169"/>
      <c r="D1854" s="6"/>
      <c r="E1854" s="35" t="s">
        <v>18</v>
      </c>
      <c r="F1854" s="35" t="s">
        <v>19</v>
      </c>
      <c r="G1854" s="125">
        <v>36</v>
      </c>
      <c r="H1854" s="125">
        <v>39</v>
      </c>
      <c r="I1854" s="125">
        <v>63</v>
      </c>
      <c r="J1854" s="35">
        <v>228</v>
      </c>
      <c r="K1854" s="131">
        <v>225</v>
      </c>
      <c r="L1854" s="58"/>
      <c r="M1854" s="56"/>
    </row>
    <row r="1855" spans="1:13" ht="15">
      <c r="A1855" s="179"/>
      <c r="B1855" s="6" t="s">
        <v>2017</v>
      </c>
      <c r="C1855" s="169"/>
      <c r="D1855" s="6"/>
      <c r="E1855" s="35" t="s">
        <v>24</v>
      </c>
      <c r="F1855" s="35" t="s">
        <v>22</v>
      </c>
      <c r="G1855" s="125">
        <v>20</v>
      </c>
      <c r="H1855" s="125">
        <v>45</v>
      </c>
      <c r="I1855" s="125">
        <v>26</v>
      </c>
      <c r="J1855" s="35">
        <v>228</v>
      </c>
      <c r="K1855" s="131">
        <v>225</v>
      </c>
      <c r="L1855" s="58"/>
      <c r="M1855" s="56"/>
    </row>
    <row r="1856" spans="1:13" ht="15">
      <c r="A1856" s="179"/>
      <c r="B1856" s="6" t="s">
        <v>41</v>
      </c>
      <c r="C1856" s="9"/>
      <c r="D1856" s="6"/>
      <c r="E1856" s="35" t="s">
        <v>1764</v>
      </c>
      <c r="F1856" s="35" t="s">
        <v>24</v>
      </c>
      <c r="G1856" s="125">
        <v>16</v>
      </c>
      <c r="H1856" s="125">
        <v>15</v>
      </c>
      <c r="I1856" s="125">
        <v>16</v>
      </c>
      <c r="J1856" s="35">
        <v>228</v>
      </c>
      <c r="K1856" s="131">
        <v>225</v>
      </c>
      <c r="L1856" s="58"/>
      <c r="M1856" s="56"/>
    </row>
    <row r="1857" spans="1:13" ht="15">
      <c r="A1857" s="179"/>
      <c r="B1857" s="6" t="s">
        <v>2018</v>
      </c>
      <c r="C1857" s="9"/>
      <c r="D1857" s="6">
        <v>400</v>
      </c>
      <c r="E1857" s="35" t="s">
        <v>24</v>
      </c>
      <c r="F1857" s="35" t="s">
        <v>24</v>
      </c>
      <c r="G1857" s="125">
        <v>40</v>
      </c>
      <c r="H1857" s="125">
        <v>29</v>
      </c>
      <c r="I1857" s="125">
        <v>33</v>
      </c>
      <c r="J1857" s="35">
        <v>234</v>
      </c>
      <c r="K1857" s="131">
        <v>222</v>
      </c>
      <c r="L1857" s="58">
        <f>100*(J1857*(G1857+H1857+I1857)+J1858*(G1858+H1858+I1858)+J1859*(G1859+H1859+I1859)+J1860*(I1860+H1860+G1860)+J1861*(G1861+H1861+I1861))/(D1857*1000)</f>
        <v>26.676</v>
      </c>
      <c r="M1857" s="56"/>
    </row>
    <row r="1858" spans="1:13" ht="15">
      <c r="A1858" s="179"/>
      <c r="B1858" s="6" t="s">
        <v>2019</v>
      </c>
      <c r="C1858" s="9"/>
      <c r="D1858" s="6"/>
      <c r="E1858" s="35" t="s">
        <v>24</v>
      </c>
      <c r="F1858" s="35" t="s">
        <v>22</v>
      </c>
      <c r="G1858" s="125">
        <v>20</v>
      </c>
      <c r="H1858" s="125">
        <v>51</v>
      </c>
      <c r="I1858" s="125">
        <v>28</v>
      </c>
      <c r="J1858" s="35">
        <v>234</v>
      </c>
      <c r="K1858" s="131">
        <v>222</v>
      </c>
      <c r="L1858" s="58"/>
      <c r="M1858" s="56"/>
    </row>
    <row r="1859" spans="1:13" ht="15">
      <c r="A1859" s="179"/>
      <c r="B1859" s="6" t="s">
        <v>2014</v>
      </c>
      <c r="C1859" s="9"/>
      <c r="D1859" s="6"/>
      <c r="E1859" s="35" t="s">
        <v>30</v>
      </c>
      <c r="F1859" s="35" t="s">
        <v>24</v>
      </c>
      <c r="G1859" s="125">
        <v>47</v>
      </c>
      <c r="H1859" s="125">
        <v>38</v>
      </c>
      <c r="I1859" s="125">
        <v>79</v>
      </c>
      <c r="J1859" s="35">
        <v>234</v>
      </c>
      <c r="K1859" s="131">
        <v>222</v>
      </c>
      <c r="L1859" s="58"/>
      <c r="M1859" s="56"/>
    </row>
    <row r="1860" spans="1:13" ht="15">
      <c r="A1860" s="179"/>
      <c r="B1860" s="6" t="s">
        <v>2020</v>
      </c>
      <c r="C1860" s="9"/>
      <c r="D1860" s="6"/>
      <c r="E1860" s="35" t="s">
        <v>26</v>
      </c>
      <c r="F1860" s="35" t="s">
        <v>24</v>
      </c>
      <c r="G1860" s="125">
        <v>23</v>
      </c>
      <c r="H1860" s="125">
        <v>16</v>
      </c>
      <c r="I1860" s="125">
        <v>50</v>
      </c>
      <c r="J1860" s="35">
        <v>234</v>
      </c>
      <c r="K1860" s="131">
        <v>222</v>
      </c>
      <c r="L1860" s="58"/>
      <c r="M1860" s="56"/>
    </row>
    <row r="1861" spans="1:13" ht="15">
      <c r="A1861" s="179"/>
      <c r="B1861" s="6" t="s">
        <v>2021</v>
      </c>
      <c r="C1861" s="9"/>
      <c r="D1861" s="6"/>
      <c r="E1861" s="35" t="s">
        <v>26</v>
      </c>
      <c r="F1861" s="35" t="s">
        <v>24</v>
      </c>
      <c r="G1861" s="125">
        <v>0</v>
      </c>
      <c r="H1861" s="125">
        <v>1</v>
      </c>
      <c r="I1861" s="125">
        <v>1</v>
      </c>
      <c r="J1861" s="35">
        <v>234</v>
      </c>
      <c r="K1861" s="131">
        <v>222</v>
      </c>
      <c r="L1861" s="58"/>
      <c r="M1861" s="56"/>
    </row>
    <row r="1862" spans="1:13" ht="24" customHeight="1">
      <c r="A1862" s="163" t="s">
        <v>755</v>
      </c>
      <c r="B1862" s="6" t="s">
        <v>2022</v>
      </c>
      <c r="C1862" s="169" t="s">
        <v>2023</v>
      </c>
      <c r="D1862" s="6">
        <v>400</v>
      </c>
      <c r="E1862" s="35" t="s">
        <v>47</v>
      </c>
      <c r="F1862" s="35" t="s">
        <v>22</v>
      </c>
      <c r="G1862" s="125">
        <v>1</v>
      </c>
      <c r="H1862" s="125">
        <v>12</v>
      </c>
      <c r="I1862" s="125">
        <v>2</v>
      </c>
      <c r="J1862" s="35">
        <v>218</v>
      </c>
      <c r="K1862" s="131">
        <v>216</v>
      </c>
      <c r="L1862" s="58">
        <f>100*(J1862*(G1862+H1862+I1862)+J1863*(G1863+H1863+I1863)+J1864*(G1864+H1864+I1864))/(D1862*1000)</f>
        <v>7.412</v>
      </c>
      <c r="M1862" s="56"/>
    </row>
    <row r="1863" spans="1:13" ht="21" customHeight="1">
      <c r="A1863" s="163"/>
      <c r="B1863" s="6" t="s">
        <v>2024</v>
      </c>
      <c r="C1863" s="169"/>
      <c r="D1863" s="6"/>
      <c r="E1863" s="35" t="s">
        <v>26</v>
      </c>
      <c r="F1863" s="35" t="s">
        <v>18</v>
      </c>
      <c r="G1863" s="125">
        <v>2</v>
      </c>
      <c r="H1863" s="125">
        <v>0</v>
      </c>
      <c r="I1863" s="125">
        <v>3</v>
      </c>
      <c r="J1863" s="35">
        <v>218</v>
      </c>
      <c r="K1863" s="131">
        <v>216</v>
      </c>
      <c r="L1863" s="58"/>
      <c r="M1863" s="56"/>
    </row>
    <row r="1864" spans="1:13" ht="24" customHeight="1">
      <c r="A1864" s="163"/>
      <c r="B1864" s="6" t="s">
        <v>2025</v>
      </c>
      <c r="C1864" s="169"/>
      <c r="D1864" s="6"/>
      <c r="E1864" s="35" t="s">
        <v>82</v>
      </c>
      <c r="F1864" s="35" t="s">
        <v>47</v>
      </c>
      <c r="G1864" s="125">
        <v>34</v>
      </c>
      <c r="H1864" s="125">
        <v>28</v>
      </c>
      <c r="I1864" s="125">
        <v>54</v>
      </c>
      <c r="J1864" s="35">
        <v>218</v>
      </c>
      <c r="K1864" s="131">
        <v>216</v>
      </c>
      <c r="L1864" s="58"/>
      <c r="M1864" s="56"/>
    </row>
    <row r="1865" spans="1:13" ht="15">
      <c r="A1865" s="163"/>
      <c r="B1865" s="6" t="s">
        <v>2026</v>
      </c>
      <c r="C1865" s="9"/>
      <c r="D1865" s="6">
        <v>400</v>
      </c>
      <c r="E1865" s="35" t="s">
        <v>18</v>
      </c>
      <c r="F1865" s="35" t="s">
        <v>18</v>
      </c>
      <c r="G1865" s="125">
        <v>0</v>
      </c>
      <c r="H1865" s="125">
        <v>0</v>
      </c>
      <c r="I1865" s="125">
        <v>1</v>
      </c>
      <c r="J1865" s="35">
        <v>221</v>
      </c>
      <c r="K1865" s="131">
        <v>217</v>
      </c>
      <c r="L1865" s="58">
        <f>100*(J1865*(G1865+H1865+I1865)+J1866*(G1866+H1866+I1866)+J1867*(G1867+H1867+I1867)+J1868*(I1868+H1868+G1868))/(D1865*1000)</f>
        <v>34.034</v>
      </c>
      <c r="M1865" s="56"/>
    </row>
    <row r="1866" spans="1:13" ht="15">
      <c r="A1866" s="163"/>
      <c r="B1866" s="6" t="s">
        <v>2027</v>
      </c>
      <c r="C1866" s="9"/>
      <c r="D1866" s="6"/>
      <c r="E1866" s="35" t="s">
        <v>82</v>
      </c>
      <c r="F1866" s="35" t="s">
        <v>47</v>
      </c>
      <c r="G1866" s="125">
        <v>126</v>
      </c>
      <c r="H1866" s="125">
        <v>145</v>
      </c>
      <c r="I1866" s="125">
        <v>103</v>
      </c>
      <c r="J1866" s="35">
        <v>221</v>
      </c>
      <c r="K1866" s="131">
        <v>217</v>
      </c>
      <c r="L1866" s="58"/>
      <c r="M1866" s="56"/>
    </row>
    <row r="1867" spans="1:13" ht="15">
      <c r="A1867" s="163"/>
      <c r="B1867" s="6" t="s">
        <v>2028</v>
      </c>
      <c r="C1867" s="9"/>
      <c r="D1867" s="6"/>
      <c r="E1867" s="35" t="s">
        <v>26</v>
      </c>
      <c r="F1867" s="35" t="s">
        <v>18</v>
      </c>
      <c r="G1867" s="125">
        <v>76</v>
      </c>
      <c r="H1867" s="125">
        <v>86</v>
      </c>
      <c r="I1867" s="125">
        <v>57</v>
      </c>
      <c r="J1867" s="35">
        <v>221</v>
      </c>
      <c r="K1867" s="131">
        <v>217</v>
      </c>
      <c r="L1867" s="58"/>
      <c r="M1867" s="56"/>
    </row>
    <row r="1868" spans="1:13" ht="15">
      <c r="A1868" s="163"/>
      <c r="B1868" s="6" t="s">
        <v>2029</v>
      </c>
      <c r="C1868" s="9"/>
      <c r="D1868" s="6"/>
      <c r="E1868" s="35" t="s">
        <v>30</v>
      </c>
      <c r="F1868" s="35" t="s">
        <v>24</v>
      </c>
      <c r="G1868" s="125">
        <v>1</v>
      </c>
      <c r="H1868" s="125">
        <v>14</v>
      </c>
      <c r="I1868" s="125">
        <v>7</v>
      </c>
      <c r="J1868" s="35">
        <v>221</v>
      </c>
      <c r="K1868" s="131">
        <v>217</v>
      </c>
      <c r="L1868" s="58"/>
      <c r="M1868" s="56"/>
    </row>
    <row r="1869" spans="1:13" ht="15" customHeight="1">
      <c r="A1869" s="163"/>
      <c r="B1869" s="6" t="s">
        <v>2030</v>
      </c>
      <c r="C1869" s="164" t="s">
        <v>2031</v>
      </c>
      <c r="D1869" s="6">
        <v>400</v>
      </c>
      <c r="E1869" s="35" t="s">
        <v>21</v>
      </c>
      <c r="F1869" s="35" t="s">
        <v>24</v>
      </c>
      <c r="G1869" s="125">
        <v>0</v>
      </c>
      <c r="H1869" s="125">
        <v>0</v>
      </c>
      <c r="I1869" s="125">
        <v>2</v>
      </c>
      <c r="J1869" s="35">
        <v>222</v>
      </c>
      <c r="K1869" s="131">
        <v>220</v>
      </c>
      <c r="L1869" s="58">
        <f>100*(J1869*(G1869+H1869+I1869)+J1870*(G1870+H1870+I1870)+J1871*(G1871+H1871+I1871)+J1872*(I1872+H1872+G1872)+J1873*(G1873+H1873+I1873)+J1874*(G1874+H1874+I1874)+J1875*(G1875+H1875+I1875)+J1876*(I1876+H1876+G1876)+J1877*(G1877+H1877+I1877)+J1878*(I1878+H1878+G1878)+J1879*(G1879+H1879+I1879)+J1880*(G1880+H1880+I1880)+J1881*(G1881+H1881+I1881)+J1882*(G1882+H1882+I1882)+J1883*(G1883+H1883+I1883))/(D1869*1000)</f>
        <v>14.5965</v>
      </c>
      <c r="M1869" s="56"/>
    </row>
    <row r="1870" spans="1:13" ht="15" customHeight="1">
      <c r="A1870" s="163"/>
      <c r="B1870" s="6" t="s">
        <v>2032</v>
      </c>
      <c r="C1870" s="164"/>
      <c r="D1870" s="6"/>
      <c r="E1870" s="35" t="s">
        <v>22</v>
      </c>
      <c r="F1870" s="35" t="s">
        <v>19</v>
      </c>
      <c r="G1870" s="125">
        <v>1</v>
      </c>
      <c r="H1870" s="125">
        <v>0</v>
      </c>
      <c r="I1870" s="125">
        <v>2</v>
      </c>
      <c r="J1870" s="35">
        <v>222</v>
      </c>
      <c r="K1870" s="131">
        <v>220</v>
      </c>
      <c r="L1870" s="58"/>
      <c r="M1870" s="56"/>
    </row>
    <row r="1871" spans="1:13" ht="15" customHeight="1">
      <c r="A1871" s="163"/>
      <c r="B1871" s="6" t="s">
        <v>2033</v>
      </c>
      <c r="C1871" s="164"/>
      <c r="D1871" s="6"/>
      <c r="E1871" s="35" t="s">
        <v>18</v>
      </c>
      <c r="F1871" s="35" t="s">
        <v>19</v>
      </c>
      <c r="G1871" s="125">
        <v>0</v>
      </c>
      <c r="H1871" s="125">
        <v>0</v>
      </c>
      <c r="I1871" s="125">
        <v>1</v>
      </c>
      <c r="J1871" s="35">
        <v>222</v>
      </c>
      <c r="K1871" s="131">
        <v>220</v>
      </c>
      <c r="L1871" s="58"/>
      <c r="M1871" s="56"/>
    </row>
    <row r="1872" spans="1:13" ht="15" customHeight="1">
      <c r="A1872" s="163"/>
      <c r="B1872" s="6" t="s">
        <v>2034</v>
      </c>
      <c r="C1872" s="164"/>
      <c r="D1872" s="6"/>
      <c r="E1872" s="35" t="s">
        <v>79</v>
      </c>
      <c r="F1872" s="35" t="s">
        <v>79</v>
      </c>
      <c r="G1872" s="125">
        <v>14</v>
      </c>
      <c r="H1872" s="125">
        <v>3</v>
      </c>
      <c r="I1872" s="125">
        <v>9</v>
      </c>
      <c r="J1872" s="35">
        <v>222</v>
      </c>
      <c r="K1872" s="131">
        <v>220</v>
      </c>
      <c r="L1872" s="58"/>
      <c r="M1872" s="56"/>
    </row>
    <row r="1873" spans="1:13" ht="15" customHeight="1">
      <c r="A1873" s="163"/>
      <c r="B1873" s="6" t="s">
        <v>2035</v>
      </c>
      <c r="C1873" s="164"/>
      <c r="D1873" s="6"/>
      <c r="E1873" s="35" t="s">
        <v>21</v>
      </c>
      <c r="F1873" s="35" t="s">
        <v>18</v>
      </c>
      <c r="G1873" s="125">
        <v>7</v>
      </c>
      <c r="H1873" s="125">
        <v>6</v>
      </c>
      <c r="I1873" s="125">
        <v>9</v>
      </c>
      <c r="J1873" s="35">
        <v>222</v>
      </c>
      <c r="K1873" s="131">
        <v>220</v>
      </c>
      <c r="L1873" s="58"/>
      <c r="M1873" s="56"/>
    </row>
    <row r="1874" spans="1:13" ht="15">
      <c r="A1874" s="163"/>
      <c r="B1874" s="6" t="s">
        <v>2036</v>
      </c>
      <c r="C1874" s="164"/>
      <c r="D1874" s="6"/>
      <c r="E1874" s="35" t="s">
        <v>26</v>
      </c>
      <c r="F1874" s="35" t="s">
        <v>24</v>
      </c>
      <c r="G1874" s="125">
        <v>15</v>
      </c>
      <c r="H1874" s="125">
        <v>22</v>
      </c>
      <c r="I1874" s="125">
        <v>16</v>
      </c>
      <c r="J1874" s="35">
        <v>222</v>
      </c>
      <c r="K1874" s="131">
        <v>220</v>
      </c>
      <c r="L1874" s="58"/>
      <c r="M1874" s="56"/>
    </row>
    <row r="1875" spans="1:13" ht="15">
      <c r="A1875" s="163"/>
      <c r="B1875" s="6" t="s">
        <v>2037</v>
      </c>
      <c r="C1875" s="164"/>
      <c r="D1875" s="6"/>
      <c r="E1875" s="35" t="s">
        <v>79</v>
      </c>
      <c r="F1875" s="35" t="s">
        <v>79</v>
      </c>
      <c r="G1875" s="125">
        <v>3</v>
      </c>
      <c r="H1875" s="125">
        <v>0</v>
      </c>
      <c r="I1875" s="125">
        <v>2</v>
      </c>
      <c r="J1875" s="35">
        <v>222</v>
      </c>
      <c r="K1875" s="131">
        <v>220</v>
      </c>
      <c r="L1875" s="58"/>
      <c r="M1875" s="56"/>
    </row>
    <row r="1876" spans="1:13" ht="15">
      <c r="A1876" s="163"/>
      <c r="B1876" s="6" t="s">
        <v>2035</v>
      </c>
      <c r="C1876" s="164"/>
      <c r="D1876" s="6"/>
      <c r="E1876" s="35" t="s">
        <v>24</v>
      </c>
      <c r="F1876" s="35" t="s">
        <v>24</v>
      </c>
      <c r="G1876" s="125">
        <v>19</v>
      </c>
      <c r="H1876" s="125">
        <v>11</v>
      </c>
      <c r="I1876" s="125">
        <v>10</v>
      </c>
      <c r="J1876" s="35">
        <v>222</v>
      </c>
      <c r="K1876" s="131">
        <v>220</v>
      </c>
      <c r="L1876" s="58"/>
      <c r="M1876" s="56"/>
    </row>
    <row r="1877" spans="1:13" ht="15">
      <c r="A1877" s="163"/>
      <c r="B1877" s="6" t="s">
        <v>2038</v>
      </c>
      <c r="C1877" s="164"/>
      <c r="D1877" s="6"/>
      <c r="E1877" s="35" t="s">
        <v>22</v>
      </c>
      <c r="F1877" s="35" t="s">
        <v>19</v>
      </c>
      <c r="G1877" s="125">
        <v>0</v>
      </c>
      <c r="H1877" s="125">
        <v>1</v>
      </c>
      <c r="I1877" s="125">
        <v>11</v>
      </c>
      <c r="J1877" s="35">
        <v>222</v>
      </c>
      <c r="K1877" s="131">
        <v>220</v>
      </c>
      <c r="L1877" s="58"/>
      <c r="M1877" s="56"/>
    </row>
    <row r="1878" spans="1:13" ht="15">
      <c r="A1878" s="163"/>
      <c r="B1878" s="6" t="s">
        <v>2039</v>
      </c>
      <c r="C1878" s="9"/>
      <c r="D1878" s="6"/>
      <c r="E1878" s="35" t="s">
        <v>22</v>
      </c>
      <c r="F1878" s="35" t="s">
        <v>19</v>
      </c>
      <c r="G1878" s="125">
        <v>3</v>
      </c>
      <c r="H1878" s="125">
        <v>5</v>
      </c>
      <c r="I1878" s="125">
        <v>1</v>
      </c>
      <c r="J1878" s="35">
        <v>222</v>
      </c>
      <c r="K1878" s="131">
        <v>220</v>
      </c>
      <c r="L1878" s="58"/>
      <c r="M1878" s="56"/>
    </row>
    <row r="1879" spans="1:13" ht="15">
      <c r="A1879" s="163"/>
      <c r="B1879" s="6" t="s">
        <v>2035</v>
      </c>
      <c r="C1879" s="9"/>
      <c r="D1879" s="6"/>
      <c r="E1879" s="35" t="s">
        <v>22</v>
      </c>
      <c r="F1879" s="35" t="s">
        <v>19</v>
      </c>
      <c r="G1879" s="125">
        <v>2</v>
      </c>
      <c r="H1879" s="125">
        <v>1</v>
      </c>
      <c r="I1879" s="125">
        <v>0</v>
      </c>
      <c r="J1879" s="35">
        <v>222</v>
      </c>
      <c r="K1879" s="131">
        <v>220</v>
      </c>
      <c r="L1879" s="58"/>
      <c r="M1879" s="56"/>
    </row>
    <row r="1880" spans="1:13" ht="15">
      <c r="A1880" s="163"/>
      <c r="B1880" s="6" t="s">
        <v>2040</v>
      </c>
      <c r="C1880" s="9"/>
      <c r="D1880" s="6"/>
      <c r="E1880" s="35" t="s">
        <v>21</v>
      </c>
      <c r="F1880" s="35" t="s">
        <v>21</v>
      </c>
      <c r="G1880" s="125">
        <v>2</v>
      </c>
      <c r="H1880" s="125">
        <v>0</v>
      </c>
      <c r="I1880" s="125">
        <v>9</v>
      </c>
      <c r="J1880" s="35">
        <v>222</v>
      </c>
      <c r="K1880" s="131">
        <v>220</v>
      </c>
      <c r="L1880" s="58"/>
      <c r="M1880" s="56"/>
    </row>
    <row r="1881" spans="1:13" ht="15">
      <c r="A1881" s="163"/>
      <c r="B1881" s="6" t="s">
        <v>2041</v>
      </c>
      <c r="C1881" s="9"/>
      <c r="D1881" s="6"/>
      <c r="E1881" s="35" t="s">
        <v>30</v>
      </c>
      <c r="F1881" s="35" t="s">
        <v>21</v>
      </c>
      <c r="G1881" s="125">
        <v>10</v>
      </c>
      <c r="H1881" s="125">
        <v>9</v>
      </c>
      <c r="I1881" s="125">
        <v>15</v>
      </c>
      <c r="J1881" s="35">
        <v>222</v>
      </c>
      <c r="K1881" s="131">
        <v>220</v>
      </c>
      <c r="L1881" s="58"/>
      <c r="M1881" s="56"/>
    </row>
    <row r="1882" spans="1:13" ht="15">
      <c r="A1882" s="163"/>
      <c r="B1882" s="6" t="s">
        <v>2042</v>
      </c>
      <c r="C1882" s="9"/>
      <c r="D1882" s="6"/>
      <c r="E1882" s="35" t="s">
        <v>19</v>
      </c>
      <c r="F1882" s="35" t="s">
        <v>19</v>
      </c>
      <c r="G1882" s="125">
        <v>11</v>
      </c>
      <c r="H1882" s="125">
        <v>2</v>
      </c>
      <c r="I1882" s="125">
        <v>22</v>
      </c>
      <c r="J1882" s="35">
        <v>222</v>
      </c>
      <c r="K1882" s="131">
        <v>220</v>
      </c>
      <c r="L1882" s="58"/>
      <c r="M1882" s="56"/>
    </row>
    <row r="1883" spans="1:13" ht="15">
      <c r="A1883" s="163"/>
      <c r="B1883" s="6" t="s">
        <v>2043</v>
      </c>
      <c r="C1883" s="9"/>
      <c r="D1883" s="6"/>
      <c r="E1883" s="35" t="s">
        <v>30</v>
      </c>
      <c r="F1883" s="35" t="s">
        <v>24</v>
      </c>
      <c r="G1883" s="125">
        <v>1</v>
      </c>
      <c r="H1883" s="125">
        <v>1</v>
      </c>
      <c r="I1883" s="125">
        <v>5</v>
      </c>
      <c r="J1883" s="35">
        <v>222</v>
      </c>
      <c r="K1883" s="131">
        <v>220</v>
      </c>
      <c r="L1883" s="58"/>
      <c r="M1883" s="56"/>
    </row>
    <row r="1884" spans="1:13" ht="15" customHeight="1">
      <c r="A1884" s="163" t="s">
        <v>755</v>
      </c>
      <c r="B1884" s="6" t="s">
        <v>2044</v>
      </c>
      <c r="C1884" s="169" t="s">
        <v>2045</v>
      </c>
      <c r="D1884" s="6">
        <v>400</v>
      </c>
      <c r="E1884" s="35" t="s">
        <v>21</v>
      </c>
      <c r="F1884" s="35" t="s">
        <v>24</v>
      </c>
      <c r="G1884" s="125">
        <v>16</v>
      </c>
      <c r="H1884" s="125">
        <v>33</v>
      </c>
      <c r="I1884" s="125">
        <v>22</v>
      </c>
      <c r="J1884" s="35">
        <v>226</v>
      </c>
      <c r="K1884" s="131">
        <v>222</v>
      </c>
      <c r="L1884" s="58">
        <f>100*(J1884*(G1884+H1884+I1884)+J1885*(G1885+H1885+I1885)+J1886*(G1886+H1886+I1886)+J1887*(I1887+H1887+G1887)+J1888*(G1888+H1888+I1888)+J1889*(G1889+H1889+I1889)+J1890*(G1890+H1890+I1890)+J1891*(I1891+H1891+G1891)+J1892*(G1892+H1892+I1892)+J1893*(I1893+H1893+G1893))/(D1884*1000)</f>
        <v>29.041</v>
      </c>
      <c r="M1884" s="56"/>
    </row>
    <row r="1885" spans="1:13" ht="15" customHeight="1">
      <c r="A1885" s="163"/>
      <c r="B1885" s="6" t="s">
        <v>2046</v>
      </c>
      <c r="C1885" s="169"/>
      <c r="D1885" s="6"/>
      <c r="E1885" s="35" t="s">
        <v>24</v>
      </c>
      <c r="F1885" s="35" t="s">
        <v>24</v>
      </c>
      <c r="G1885" s="125">
        <v>12</v>
      </c>
      <c r="H1885" s="125">
        <v>6</v>
      </c>
      <c r="I1885" s="125">
        <v>11</v>
      </c>
      <c r="J1885" s="35">
        <v>226</v>
      </c>
      <c r="K1885" s="131">
        <v>222</v>
      </c>
      <c r="L1885" s="58"/>
      <c r="M1885" s="56"/>
    </row>
    <row r="1886" spans="1:13" ht="15" customHeight="1">
      <c r="A1886" s="163"/>
      <c r="B1886" s="6" t="s">
        <v>2047</v>
      </c>
      <c r="C1886" s="169"/>
      <c r="D1886" s="6"/>
      <c r="E1886" s="35" t="s">
        <v>19</v>
      </c>
      <c r="F1886" s="35" t="s">
        <v>19</v>
      </c>
      <c r="G1886" s="125">
        <v>3</v>
      </c>
      <c r="H1886" s="125">
        <v>0</v>
      </c>
      <c r="I1886" s="125">
        <v>3</v>
      </c>
      <c r="J1886" s="35">
        <v>226</v>
      </c>
      <c r="K1886" s="131">
        <v>222</v>
      </c>
      <c r="L1886" s="58"/>
      <c r="M1886" s="56"/>
    </row>
    <row r="1887" spans="1:13" ht="15" customHeight="1">
      <c r="A1887" s="163"/>
      <c r="B1887" s="6" t="s">
        <v>2048</v>
      </c>
      <c r="C1887" s="9"/>
      <c r="D1887" s="6"/>
      <c r="E1887" s="35" t="s">
        <v>24</v>
      </c>
      <c r="F1887" s="35" t="s">
        <v>18</v>
      </c>
      <c r="G1887" s="125">
        <v>44</v>
      </c>
      <c r="H1887" s="125">
        <v>21</v>
      </c>
      <c r="I1887" s="125">
        <v>18</v>
      </c>
      <c r="J1887" s="35">
        <v>226</v>
      </c>
      <c r="K1887" s="131">
        <v>222</v>
      </c>
      <c r="L1887" s="58"/>
      <c r="M1887" s="56"/>
    </row>
    <row r="1888" spans="1:13" ht="15" customHeight="1">
      <c r="A1888" s="163"/>
      <c r="B1888" s="6" t="s">
        <v>2049</v>
      </c>
      <c r="C1888" s="9"/>
      <c r="D1888" s="6"/>
      <c r="E1888" s="35" t="s">
        <v>21</v>
      </c>
      <c r="F1888" s="35" t="s">
        <v>24</v>
      </c>
      <c r="G1888" s="125">
        <v>10</v>
      </c>
      <c r="H1888" s="125">
        <v>19</v>
      </c>
      <c r="I1888" s="125">
        <v>12</v>
      </c>
      <c r="J1888" s="35">
        <v>226</v>
      </c>
      <c r="K1888" s="131">
        <v>222</v>
      </c>
      <c r="L1888" s="58"/>
      <c r="M1888" s="56"/>
    </row>
    <row r="1889" spans="1:13" ht="15" customHeight="1">
      <c r="A1889" s="163"/>
      <c r="B1889" s="6" t="s">
        <v>2050</v>
      </c>
      <c r="C1889" s="9"/>
      <c r="D1889" s="6"/>
      <c r="E1889" s="35" t="s">
        <v>18</v>
      </c>
      <c r="F1889" s="35" t="s">
        <v>18</v>
      </c>
      <c r="G1889" s="125">
        <v>10</v>
      </c>
      <c r="H1889" s="125">
        <v>7</v>
      </c>
      <c r="I1889" s="125">
        <v>16</v>
      </c>
      <c r="J1889" s="35">
        <v>226</v>
      </c>
      <c r="K1889" s="131">
        <v>222</v>
      </c>
      <c r="L1889" s="58"/>
      <c r="M1889" s="56"/>
    </row>
    <row r="1890" spans="1:13" ht="15" customHeight="1">
      <c r="A1890" s="163"/>
      <c r="B1890" s="6" t="s">
        <v>2051</v>
      </c>
      <c r="C1890" s="9"/>
      <c r="D1890" s="6"/>
      <c r="E1890" s="35" t="s">
        <v>30</v>
      </c>
      <c r="F1890" s="35" t="s">
        <v>30</v>
      </c>
      <c r="G1890" s="125">
        <v>47</v>
      </c>
      <c r="H1890" s="125">
        <v>23</v>
      </c>
      <c r="I1890" s="125">
        <v>51</v>
      </c>
      <c r="J1890" s="35">
        <v>226</v>
      </c>
      <c r="K1890" s="131">
        <v>222</v>
      </c>
      <c r="L1890" s="58"/>
      <c r="M1890" s="56"/>
    </row>
    <row r="1891" spans="1:13" ht="15.75" customHeight="1">
      <c r="A1891" s="163"/>
      <c r="B1891" s="6" t="s">
        <v>2052</v>
      </c>
      <c r="C1891" s="9"/>
      <c r="D1891" s="6"/>
      <c r="E1891" s="35" t="s">
        <v>26</v>
      </c>
      <c r="F1891" s="35" t="s">
        <v>24</v>
      </c>
      <c r="G1891" s="125">
        <v>60</v>
      </c>
      <c r="H1891" s="125">
        <v>30</v>
      </c>
      <c r="I1891" s="125">
        <v>25</v>
      </c>
      <c r="J1891" s="35">
        <v>226</v>
      </c>
      <c r="K1891" s="131">
        <v>222</v>
      </c>
      <c r="L1891" s="58"/>
      <c r="M1891" s="56"/>
    </row>
    <row r="1892" spans="1:13" ht="15">
      <c r="A1892" s="163"/>
      <c r="B1892" s="7" t="s">
        <v>2053</v>
      </c>
      <c r="C1892" s="9"/>
      <c r="D1892" s="6"/>
      <c r="E1892" s="35" t="s">
        <v>24</v>
      </c>
      <c r="F1892" s="35" t="s">
        <v>19</v>
      </c>
      <c r="G1892" s="125">
        <v>3</v>
      </c>
      <c r="H1892" s="125">
        <v>5</v>
      </c>
      <c r="I1892" s="125">
        <v>6</v>
      </c>
      <c r="J1892" s="35">
        <v>226</v>
      </c>
      <c r="K1892" s="131">
        <v>222</v>
      </c>
      <c r="L1892" s="58"/>
      <c r="M1892" s="56"/>
    </row>
    <row r="1893" spans="1:13" ht="15">
      <c r="A1893" s="163"/>
      <c r="B1893" s="6" t="s">
        <v>2054</v>
      </c>
      <c r="C1893" s="9"/>
      <c r="D1893" s="6"/>
      <c r="E1893" s="35" t="s">
        <v>21</v>
      </c>
      <c r="F1893" s="35" t="s">
        <v>18</v>
      </c>
      <c r="G1893" s="125">
        <v>1</v>
      </c>
      <c r="H1893" s="125">
        <v>0</v>
      </c>
      <c r="I1893" s="125">
        <v>0</v>
      </c>
      <c r="J1893" s="35">
        <v>226</v>
      </c>
      <c r="K1893" s="131">
        <v>222</v>
      </c>
      <c r="L1893" s="58"/>
      <c r="M1893" s="56"/>
    </row>
    <row r="1894" spans="1:13" ht="15.75" customHeight="1">
      <c r="A1894" s="163"/>
      <c r="B1894" s="6" t="s">
        <v>2055</v>
      </c>
      <c r="C1894" s="169" t="s">
        <v>2056</v>
      </c>
      <c r="D1894" s="6">
        <v>250</v>
      </c>
      <c r="E1894" s="35" t="s">
        <v>80</v>
      </c>
      <c r="F1894" s="35" t="s">
        <v>686</v>
      </c>
      <c r="G1894" s="125"/>
      <c r="H1894" s="125">
        <v>1</v>
      </c>
      <c r="I1894" s="125"/>
      <c r="J1894" s="35">
        <v>228</v>
      </c>
      <c r="K1894" s="131">
        <v>226</v>
      </c>
      <c r="L1894" s="58">
        <f>100*(J1894*(G1894+H1894+I1894)+J1895*(G1895+H1895+I1895)+J1896*(G1896+H1896+I1896)+J1897*(I1897+H1897+G1897))/(D1894*1000)</f>
        <v>16.5072</v>
      </c>
      <c r="M1894" s="56"/>
    </row>
    <row r="1895" spans="1:13" ht="15">
      <c r="A1895" s="163"/>
      <c r="B1895" s="6" t="s">
        <v>2057</v>
      </c>
      <c r="C1895" s="169"/>
      <c r="D1895" s="6"/>
      <c r="E1895" s="35" t="s">
        <v>18</v>
      </c>
      <c r="F1895" s="35" t="s">
        <v>18</v>
      </c>
      <c r="G1895" s="125">
        <v>0</v>
      </c>
      <c r="H1895" s="125">
        <v>1</v>
      </c>
      <c r="I1895" s="125">
        <v>0</v>
      </c>
      <c r="J1895" s="35">
        <v>228</v>
      </c>
      <c r="K1895" s="131">
        <v>226</v>
      </c>
      <c r="L1895" s="58"/>
      <c r="M1895" s="56"/>
    </row>
    <row r="1896" spans="1:13" ht="15">
      <c r="A1896" s="163"/>
      <c r="B1896" s="7" t="s">
        <v>2058</v>
      </c>
      <c r="C1896" s="9"/>
      <c r="D1896" s="6"/>
      <c r="E1896" s="35" t="s">
        <v>19</v>
      </c>
      <c r="F1896" s="35" t="s">
        <v>19</v>
      </c>
      <c r="G1896" s="125">
        <v>0</v>
      </c>
      <c r="H1896" s="125">
        <v>4</v>
      </c>
      <c r="I1896" s="125">
        <v>0</v>
      </c>
      <c r="J1896" s="35">
        <v>228</v>
      </c>
      <c r="K1896" s="131">
        <v>226</v>
      </c>
      <c r="L1896" s="58"/>
      <c r="M1896" s="56"/>
    </row>
    <row r="1897" spans="1:13" ht="15">
      <c r="A1897" s="163"/>
      <c r="B1897" s="6" t="s">
        <v>1934</v>
      </c>
      <c r="C1897" s="9"/>
      <c r="D1897" s="6"/>
      <c r="E1897" s="35" t="s">
        <v>26</v>
      </c>
      <c r="F1897" s="35" t="s">
        <v>18</v>
      </c>
      <c r="G1897" s="125">
        <v>52</v>
      </c>
      <c r="H1897" s="125">
        <v>69</v>
      </c>
      <c r="I1897" s="125">
        <v>54</v>
      </c>
      <c r="J1897" s="35">
        <v>228</v>
      </c>
      <c r="K1897" s="131">
        <v>226</v>
      </c>
      <c r="L1897" s="58"/>
      <c r="M1897" s="56"/>
    </row>
    <row r="1898" spans="1:13" ht="15">
      <c r="A1898" s="163"/>
      <c r="B1898" s="6" t="s">
        <v>2059</v>
      </c>
      <c r="C1898" s="9"/>
      <c r="D1898" s="6">
        <v>160</v>
      </c>
      <c r="E1898" s="35" t="s">
        <v>47</v>
      </c>
      <c r="F1898" s="35" t="s">
        <v>19</v>
      </c>
      <c r="G1898" s="125">
        <v>4</v>
      </c>
      <c r="H1898" s="125">
        <v>2</v>
      </c>
      <c r="I1898" s="125">
        <v>2</v>
      </c>
      <c r="J1898" s="35">
        <v>224</v>
      </c>
      <c r="K1898" s="131">
        <v>222</v>
      </c>
      <c r="L1898" s="58">
        <f>100*(J1898*(G1898+H1898+I1898)+J1899*(G1899+H1899+I1899)+J1900*(G1900+H1900+I1900)+J1901*(I1901+H1901+G1901)+J1902*(G1902+H1902+I1902))/(D1898*1000)</f>
        <v>17.22</v>
      </c>
      <c r="M1898" s="56"/>
    </row>
    <row r="1899" spans="1:13" ht="15">
      <c r="A1899" s="163"/>
      <c r="B1899" s="6" t="s">
        <v>1481</v>
      </c>
      <c r="C1899" s="197"/>
      <c r="D1899" s="6"/>
      <c r="E1899" s="35" t="s">
        <v>47</v>
      </c>
      <c r="F1899" s="35" t="s">
        <v>19</v>
      </c>
      <c r="G1899" s="125">
        <v>3</v>
      </c>
      <c r="H1899" s="125">
        <v>4</v>
      </c>
      <c r="I1899" s="125">
        <v>7</v>
      </c>
      <c r="J1899" s="35">
        <v>224</v>
      </c>
      <c r="K1899" s="131">
        <v>222</v>
      </c>
      <c r="L1899" s="58"/>
      <c r="M1899" s="56"/>
    </row>
    <row r="1900" spans="1:13" ht="15">
      <c r="A1900" s="163"/>
      <c r="B1900" s="6" t="s">
        <v>1486</v>
      </c>
      <c r="C1900" s="197"/>
      <c r="D1900" s="6"/>
      <c r="E1900" s="35" t="s">
        <v>19</v>
      </c>
      <c r="F1900" s="35" t="s">
        <v>19</v>
      </c>
      <c r="G1900" s="125">
        <v>0</v>
      </c>
      <c r="H1900" s="125">
        <v>2</v>
      </c>
      <c r="I1900" s="125">
        <v>2</v>
      </c>
      <c r="J1900" s="35">
        <v>224</v>
      </c>
      <c r="K1900" s="131">
        <v>222</v>
      </c>
      <c r="L1900" s="58"/>
      <c r="M1900" s="56"/>
    </row>
    <row r="1901" spans="1:13" ht="15">
      <c r="A1901" s="163"/>
      <c r="B1901" s="6" t="s">
        <v>1133</v>
      </c>
      <c r="C1901" s="197"/>
      <c r="D1901" s="6"/>
      <c r="E1901" s="35" t="s">
        <v>30</v>
      </c>
      <c r="F1901" s="35" t="s">
        <v>24</v>
      </c>
      <c r="G1901" s="125">
        <v>21</v>
      </c>
      <c r="H1901" s="125">
        <v>22</v>
      </c>
      <c r="I1901" s="125">
        <v>47</v>
      </c>
      <c r="J1901" s="35">
        <v>224</v>
      </c>
      <c r="K1901" s="131">
        <v>222</v>
      </c>
      <c r="L1901" s="58"/>
      <c r="M1901" s="56"/>
    </row>
    <row r="1902" spans="1:13" ht="15">
      <c r="A1902" s="163"/>
      <c r="B1902" s="6" t="s">
        <v>2060</v>
      </c>
      <c r="C1902" s="44"/>
      <c r="D1902" s="6"/>
      <c r="E1902" s="35" t="s">
        <v>22</v>
      </c>
      <c r="F1902" s="35" t="s">
        <v>22</v>
      </c>
      <c r="G1902" s="125">
        <v>1</v>
      </c>
      <c r="H1902" s="125">
        <v>3</v>
      </c>
      <c r="I1902" s="125">
        <v>3</v>
      </c>
      <c r="J1902" s="35">
        <v>224</v>
      </c>
      <c r="K1902" s="131">
        <v>222</v>
      </c>
      <c r="L1902" s="58"/>
      <c r="M1902" s="56"/>
    </row>
    <row r="1903" spans="1:13" ht="15.75" customHeight="1">
      <c r="A1903" s="163" t="s">
        <v>232</v>
      </c>
      <c r="B1903" s="6" t="s">
        <v>2061</v>
      </c>
      <c r="C1903" s="184" t="s">
        <v>2062</v>
      </c>
      <c r="D1903" s="6">
        <v>400</v>
      </c>
      <c r="E1903" s="35" t="s">
        <v>47</v>
      </c>
      <c r="F1903" s="35" t="s">
        <v>18</v>
      </c>
      <c r="G1903" s="125">
        <v>89</v>
      </c>
      <c r="H1903" s="125">
        <v>63</v>
      </c>
      <c r="I1903" s="125">
        <v>92</v>
      </c>
      <c r="J1903" s="35">
        <v>233</v>
      </c>
      <c r="K1903" s="131">
        <v>231</v>
      </c>
      <c r="L1903" s="58">
        <f>100*(J1903*(G1903+H1903+I1903)+J1904*(G1904+H1904+I1904))/(D1903*1000)</f>
        <v>15.7275</v>
      </c>
      <c r="M1903" s="56"/>
    </row>
    <row r="1904" spans="1:13" ht="15">
      <c r="A1904" s="163"/>
      <c r="B1904" s="6" t="s">
        <v>2063</v>
      </c>
      <c r="C1904" s="184"/>
      <c r="D1904" s="6"/>
      <c r="E1904" s="35" t="s">
        <v>26</v>
      </c>
      <c r="F1904" s="35" t="s">
        <v>24</v>
      </c>
      <c r="G1904" s="125">
        <v>11</v>
      </c>
      <c r="H1904" s="125">
        <v>10</v>
      </c>
      <c r="I1904" s="125">
        <v>5</v>
      </c>
      <c r="J1904" s="35">
        <v>233</v>
      </c>
      <c r="K1904" s="131">
        <v>231</v>
      </c>
      <c r="L1904" s="58"/>
      <c r="M1904" s="56"/>
    </row>
    <row r="1905" spans="1:13" ht="17.25" customHeight="1">
      <c r="A1905" s="163"/>
      <c r="B1905" s="6" t="s">
        <v>2064</v>
      </c>
      <c r="C1905" s="184"/>
      <c r="D1905" s="6">
        <v>400</v>
      </c>
      <c r="E1905" s="35" t="s">
        <v>47</v>
      </c>
      <c r="F1905" s="35" t="s">
        <v>18</v>
      </c>
      <c r="G1905" s="125">
        <v>46</v>
      </c>
      <c r="H1905" s="125">
        <v>45</v>
      </c>
      <c r="I1905" s="125">
        <v>15</v>
      </c>
      <c r="J1905" s="35">
        <v>236</v>
      </c>
      <c r="K1905" s="131">
        <v>230</v>
      </c>
      <c r="L1905" s="58">
        <f>100*(J1905*(G1905+H1905+I1905)+J1906*(G1906+H1906+I1906)+J1907*(G1907+H1907+I1907)+J1908*(I1908+H1908+G1908))/(D1905*1000)</f>
        <v>21.476</v>
      </c>
      <c r="M1905" s="56"/>
    </row>
    <row r="1906" spans="1:13" ht="17.25" customHeight="1">
      <c r="A1906" s="163"/>
      <c r="B1906" s="6" t="s">
        <v>2065</v>
      </c>
      <c r="C1906" s="184"/>
      <c r="D1906" s="6"/>
      <c r="E1906" s="35" t="s">
        <v>26</v>
      </c>
      <c r="F1906" s="35" t="s">
        <v>21</v>
      </c>
      <c r="G1906" s="125">
        <v>16</v>
      </c>
      <c r="H1906" s="125">
        <v>28</v>
      </c>
      <c r="I1906" s="125">
        <v>29</v>
      </c>
      <c r="J1906" s="35">
        <v>236</v>
      </c>
      <c r="K1906" s="131">
        <v>230</v>
      </c>
      <c r="L1906" s="58"/>
      <c r="M1906" s="56"/>
    </row>
    <row r="1907" spans="1:13" ht="17.25" customHeight="1">
      <c r="A1907" s="163"/>
      <c r="B1907" s="6" t="s">
        <v>2066</v>
      </c>
      <c r="C1907" s="184"/>
      <c r="D1907" s="6"/>
      <c r="E1907" s="35" t="s">
        <v>47</v>
      </c>
      <c r="F1907" s="35" t="s">
        <v>24</v>
      </c>
      <c r="G1907" s="125">
        <v>48</v>
      </c>
      <c r="H1907" s="125">
        <v>31</v>
      </c>
      <c r="I1907" s="125">
        <v>30</v>
      </c>
      <c r="J1907" s="35">
        <v>236</v>
      </c>
      <c r="K1907" s="131">
        <v>230</v>
      </c>
      <c r="L1907" s="58"/>
      <c r="M1907" s="56"/>
    </row>
    <row r="1908" spans="1:13" ht="17.25" customHeight="1">
      <c r="A1908" s="163"/>
      <c r="B1908" s="6" t="s">
        <v>2067</v>
      </c>
      <c r="C1908" s="9"/>
      <c r="D1908" s="6"/>
      <c r="E1908" s="35" t="s">
        <v>47</v>
      </c>
      <c r="F1908" s="35" t="s">
        <v>18</v>
      </c>
      <c r="G1908" s="125">
        <v>23</v>
      </c>
      <c r="H1908" s="125">
        <v>21</v>
      </c>
      <c r="I1908" s="125">
        <v>32</v>
      </c>
      <c r="J1908" s="35">
        <v>236</v>
      </c>
      <c r="K1908" s="131">
        <v>230</v>
      </c>
      <c r="L1908" s="58"/>
      <c r="M1908" s="56"/>
    </row>
    <row r="1909" spans="1:13" ht="15.75" customHeight="1">
      <c r="A1909" s="167" t="s">
        <v>755</v>
      </c>
      <c r="B1909" s="6" t="s">
        <v>2068</v>
      </c>
      <c r="C1909" s="164" t="s">
        <v>2069</v>
      </c>
      <c r="D1909" s="6">
        <v>630</v>
      </c>
      <c r="E1909" s="35" t="s">
        <v>22</v>
      </c>
      <c r="F1909" s="35" t="s">
        <v>19</v>
      </c>
      <c r="G1909" s="125">
        <v>15</v>
      </c>
      <c r="H1909" s="125">
        <v>18</v>
      </c>
      <c r="I1909" s="125">
        <v>23</v>
      </c>
      <c r="J1909" s="35">
        <v>228</v>
      </c>
      <c r="K1909" s="131">
        <v>226</v>
      </c>
      <c r="L1909" s="58">
        <f>100*(J1909*(G1909+H1909+I1909)+J1910*(G1910+H1910+I1910)+J1911*(G1911+H1911+I1911)+J1912*(I1912+H1912+G1912)+J1913*(G1913+H1913+I1913)+J1914*(G1914+H1914+I1914))/(D1909*1000)</f>
        <v>22.763809523809524</v>
      </c>
      <c r="M1909" s="56"/>
    </row>
    <row r="1910" spans="1:13" ht="15.75" customHeight="1">
      <c r="A1910" s="167"/>
      <c r="B1910" s="6" t="s">
        <v>2070</v>
      </c>
      <c r="C1910" s="164"/>
      <c r="D1910" s="6"/>
      <c r="E1910" s="35" t="s">
        <v>30</v>
      </c>
      <c r="F1910" s="35" t="s">
        <v>21</v>
      </c>
      <c r="G1910" s="125">
        <v>73</v>
      </c>
      <c r="H1910" s="125">
        <v>64</v>
      </c>
      <c r="I1910" s="125">
        <v>81</v>
      </c>
      <c r="J1910" s="35">
        <v>228</v>
      </c>
      <c r="K1910" s="131">
        <v>226</v>
      </c>
      <c r="L1910" s="58"/>
      <c r="M1910" s="56"/>
    </row>
    <row r="1911" spans="1:13" ht="15" customHeight="1">
      <c r="A1911" s="167"/>
      <c r="B1911" s="6" t="s">
        <v>37</v>
      </c>
      <c r="C1911" s="164"/>
      <c r="D1911" s="6"/>
      <c r="E1911" s="35" t="s">
        <v>26</v>
      </c>
      <c r="F1911" s="35" t="s">
        <v>24</v>
      </c>
      <c r="G1911" s="125">
        <v>57</v>
      </c>
      <c r="H1911" s="125">
        <v>67</v>
      </c>
      <c r="I1911" s="125">
        <v>52</v>
      </c>
      <c r="J1911" s="35">
        <v>228</v>
      </c>
      <c r="K1911" s="131">
        <v>226</v>
      </c>
      <c r="L1911" s="58"/>
      <c r="M1911" s="56"/>
    </row>
    <row r="1912" spans="1:13" ht="15.75" customHeight="1">
      <c r="A1912" s="167"/>
      <c r="B1912" s="6" t="s">
        <v>2071</v>
      </c>
      <c r="C1912" s="164"/>
      <c r="D1912" s="6"/>
      <c r="E1912" s="35" t="s">
        <v>47</v>
      </c>
      <c r="F1912" s="35" t="s">
        <v>18</v>
      </c>
      <c r="G1912" s="125">
        <v>4</v>
      </c>
      <c r="H1912" s="125">
        <v>6</v>
      </c>
      <c r="I1912" s="125">
        <v>2</v>
      </c>
      <c r="J1912" s="35">
        <v>228</v>
      </c>
      <c r="K1912" s="131">
        <v>226</v>
      </c>
      <c r="L1912" s="58"/>
      <c r="M1912" s="56"/>
    </row>
    <row r="1913" spans="1:13" ht="15">
      <c r="A1913" s="167"/>
      <c r="B1913" s="6" t="s">
        <v>2072</v>
      </c>
      <c r="C1913" s="164"/>
      <c r="D1913" s="6"/>
      <c r="E1913" s="35" t="s">
        <v>21</v>
      </c>
      <c r="F1913" s="35" t="s">
        <v>24</v>
      </c>
      <c r="G1913" s="125">
        <v>3</v>
      </c>
      <c r="H1913" s="125">
        <v>6</v>
      </c>
      <c r="I1913" s="125">
        <v>6</v>
      </c>
      <c r="J1913" s="35">
        <v>228</v>
      </c>
      <c r="K1913" s="131">
        <v>226</v>
      </c>
      <c r="L1913" s="58"/>
      <c r="M1913" s="56"/>
    </row>
    <row r="1914" spans="1:13" ht="15">
      <c r="A1914" s="167"/>
      <c r="B1914" s="6" t="s">
        <v>2073</v>
      </c>
      <c r="C1914" s="164"/>
      <c r="D1914" s="6"/>
      <c r="E1914" s="35" t="s">
        <v>26</v>
      </c>
      <c r="F1914" s="35" t="s">
        <v>24</v>
      </c>
      <c r="G1914" s="125">
        <v>49</v>
      </c>
      <c r="H1914" s="125">
        <v>52</v>
      </c>
      <c r="I1914" s="125">
        <v>51</v>
      </c>
      <c r="J1914" s="35">
        <v>228</v>
      </c>
      <c r="K1914" s="131">
        <v>226</v>
      </c>
      <c r="L1914" s="58"/>
      <c r="M1914" s="56"/>
    </row>
    <row r="1915" spans="1:13" ht="15">
      <c r="A1915" s="167"/>
      <c r="B1915" s="6" t="s">
        <v>2074</v>
      </c>
      <c r="C1915" s="9"/>
      <c r="D1915" s="6">
        <v>400</v>
      </c>
      <c r="E1915" s="35" t="s">
        <v>26</v>
      </c>
      <c r="F1915" s="35" t="s">
        <v>21</v>
      </c>
      <c r="G1915" s="125">
        <v>17</v>
      </c>
      <c r="H1915" s="125">
        <v>32</v>
      </c>
      <c r="I1915" s="125">
        <v>5</v>
      </c>
      <c r="J1915" s="35">
        <v>230</v>
      </c>
      <c r="K1915" s="131">
        <v>223</v>
      </c>
      <c r="L1915" s="58">
        <f>100*(J1915*(G1915+H1915+I1915)+J1916*(G1916+H1916+I1916)+J1917*(G1917+H1917+I1917)+J1918*(I1918+H1918+G1918)+J1919*(G1919+H1919+I1919)+J1920*(G1920+H1920+I1920)+J1921*(G1921+H1921+I1921))/(D1915*1000)</f>
        <v>31.4525</v>
      </c>
      <c r="M1915" s="56"/>
    </row>
    <row r="1916" spans="1:13" ht="15">
      <c r="A1916" s="167"/>
      <c r="B1916" s="6" t="s">
        <v>2075</v>
      </c>
      <c r="C1916" s="9"/>
      <c r="D1916" s="6"/>
      <c r="E1916" s="35" t="s">
        <v>26</v>
      </c>
      <c r="F1916" s="35" t="s">
        <v>21</v>
      </c>
      <c r="G1916" s="125">
        <v>75</v>
      </c>
      <c r="H1916" s="125">
        <v>50</v>
      </c>
      <c r="I1916" s="125">
        <v>76</v>
      </c>
      <c r="J1916" s="35">
        <v>230</v>
      </c>
      <c r="K1916" s="131">
        <v>223</v>
      </c>
      <c r="L1916" s="58"/>
      <c r="M1916" s="56"/>
    </row>
    <row r="1917" spans="1:13" ht="15">
      <c r="A1917" s="167"/>
      <c r="B1917" s="6" t="s">
        <v>2076</v>
      </c>
      <c r="C1917" s="9"/>
      <c r="D1917" s="6"/>
      <c r="E1917" s="35" t="s">
        <v>26</v>
      </c>
      <c r="F1917" s="35" t="s">
        <v>24</v>
      </c>
      <c r="G1917" s="125">
        <v>3</v>
      </c>
      <c r="H1917" s="125">
        <v>1</v>
      </c>
      <c r="I1917" s="125">
        <v>9</v>
      </c>
      <c r="J1917" s="35">
        <v>230</v>
      </c>
      <c r="K1917" s="131">
        <v>223</v>
      </c>
      <c r="L1917" s="58"/>
      <c r="M1917" s="56"/>
    </row>
    <row r="1918" spans="1:13" ht="15">
      <c r="A1918" s="167"/>
      <c r="B1918" s="6" t="s">
        <v>2077</v>
      </c>
      <c r="C1918" s="9"/>
      <c r="D1918" s="6"/>
      <c r="E1918" s="35" t="s">
        <v>26</v>
      </c>
      <c r="F1918" s="35" t="s">
        <v>21</v>
      </c>
      <c r="G1918" s="125">
        <v>37</v>
      </c>
      <c r="H1918" s="125">
        <v>29</v>
      </c>
      <c r="I1918" s="125">
        <v>58</v>
      </c>
      <c r="J1918" s="35">
        <v>230</v>
      </c>
      <c r="K1918" s="131">
        <v>223</v>
      </c>
      <c r="L1918" s="58"/>
      <c r="M1918" s="56"/>
    </row>
    <row r="1919" spans="1:13" ht="15">
      <c r="A1919" s="167"/>
      <c r="B1919" s="6" t="s">
        <v>210</v>
      </c>
      <c r="C1919" s="9"/>
      <c r="D1919" s="6"/>
      <c r="E1919" s="35" t="s">
        <v>30</v>
      </c>
      <c r="F1919" s="35" t="s">
        <v>21</v>
      </c>
      <c r="G1919" s="125">
        <v>12</v>
      </c>
      <c r="H1919" s="125">
        <v>7</v>
      </c>
      <c r="I1919" s="125">
        <v>7</v>
      </c>
      <c r="J1919" s="35">
        <v>230</v>
      </c>
      <c r="K1919" s="131">
        <v>223</v>
      </c>
      <c r="L1919" s="58"/>
      <c r="M1919" s="56"/>
    </row>
    <row r="1920" spans="1:13" ht="15">
      <c r="A1920" s="167"/>
      <c r="B1920" s="6" t="s">
        <v>374</v>
      </c>
      <c r="C1920" s="9"/>
      <c r="D1920" s="6"/>
      <c r="E1920" s="35" t="s">
        <v>26</v>
      </c>
      <c r="F1920" s="35" t="s">
        <v>21</v>
      </c>
      <c r="G1920" s="125">
        <v>31</v>
      </c>
      <c r="H1920" s="125">
        <v>40</v>
      </c>
      <c r="I1920" s="125">
        <v>47</v>
      </c>
      <c r="J1920" s="35">
        <v>230</v>
      </c>
      <c r="K1920" s="131">
        <v>223</v>
      </c>
      <c r="L1920" s="58"/>
      <c r="M1920" s="56"/>
    </row>
    <row r="1921" spans="1:13" ht="15">
      <c r="A1921" s="167"/>
      <c r="B1921" s="6" t="s">
        <v>2078</v>
      </c>
      <c r="C1921" s="9"/>
      <c r="D1921" s="6"/>
      <c r="E1921" s="35" t="s">
        <v>30</v>
      </c>
      <c r="F1921" s="35" t="s">
        <v>21</v>
      </c>
      <c r="G1921" s="125">
        <v>5</v>
      </c>
      <c r="H1921" s="125">
        <v>2</v>
      </c>
      <c r="I1921" s="125">
        <v>4</v>
      </c>
      <c r="J1921" s="35">
        <v>230</v>
      </c>
      <c r="K1921" s="131">
        <v>223</v>
      </c>
      <c r="L1921" s="58"/>
      <c r="M1921" s="56"/>
    </row>
    <row r="1922" spans="1:13" ht="17.25" customHeight="1">
      <c r="A1922" s="163" t="s">
        <v>755</v>
      </c>
      <c r="B1922" s="6" t="s">
        <v>2079</v>
      </c>
      <c r="C1922" s="176" t="s">
        <v>2014</v>
      </c>
      <c r="D1922" s="6">
        <v>160</v>
      </c>
      <c r="E1922" s="35" t="s">
        <v>79</v>
      </c>
      <c r="F1922" s="35" t="s">
        <v>79</v>
      </c>
      <c r="G1922" s="125">
        <v>7</v>
      </c>
      <c r="H1922" s="125">
        <v>1</v>
      </c>
      <c r="I1922" s="125">
        <v>5</v>
      </c>
      <c r="J1922" s="35">
        <v>227</v>
      </c>
      <c r="K1922" s="131">
        <v>225</v>
      </c>
      <c r="L1922" s="58">
        <f>100*(J1922*(G1922+H1922+I1922)+J1923*(G1923+H1923+I1923))/(D1922*1000)</f>
        <v>1.98625</v>
      </c>
      <c r="M1922" s="56"/>
    </row>
    <row r="1923" spans="1:13" ht="17.25" customHeight="1">
      <c r="A1923" s="163"/>
      <c r="B1923" s="6" t="s">
        <v>2080</v>
      </c>
      <c r="C1923" s="176"/>
      <c r="D1923" s="6"/>
      <c r="E1923" s="35" t="s">
        <v>22</v>
      </c>
      <c r="F1923" s="35" t="s">
        <v>19</v>
      </c>
      <c r="G1923" s="125">
        <v>0</v>
      </c>
      <c r="H1923" s="125">
        <v>1</v>
      </c>
      <c r="I1923" s="125">
        <v>0</v>
      </c>
      <c r="J1923" s="35">
        <v>227</v>
      </c>
      <c r="K1923" s="131">
        <v>225</v>
      </c>
      <c r="L1923" s="58"/>
      <c r="M1923" s="56"/>
    </row>
    <row r="1924" spans="1:13" ht="15.75" customHeight="1">
      <c r="A1924" s="167" t="s">
        <v>755</v>
      </c>
      <c r="B1924" s="6" t="s">
        <v>2081</v>
      </c>
      <c r="C1924" s="184" t="s">
        <v>2082</v>
      </c>
      <c r="D1924" s="6">
        <v>630</v>
      </c>
      <c r="E1924" s="35" t="s">
        <v>47</v>
      </c>
      <c r="F1924" s="35" t="s">
        <v>18</v>
      </c>
      <c r="G1924" s="125">
        <v>3</v>
      </c>
      <c r="H1924" s="125">
        <v>10</v>
      </c>
      <c r="I1924" s="125">
        <v>1</v>
      </c>
      <c r="J1924" s="35">
        <v>225</v>
      </c>
      <c r="K1924" s="131">
        <v>218</v>
      </c>
      <c r="L1924" s="58">
        <f>100*(J1924*(G1924+H1924+I1924)+J1925*(G1925+H1925+I1925)+J1926*(G1926+H1926+I1926)+J1927*(I1927+H1927+G1927)+J1928*(G1928+H1928+I1928)+J1929*(G1929+H1929+I1929)+J1930*(G1930+H1930+I1930)+J1931*(I1931+H1931+G1931)+J1932*(G1932+H1932+I1932)+J1933*(I1933+H1933+G1933)+J1934*(G1934+H1934+I1934)+J1935*(G1935+H1935+I1935))/(D1924*1000)</f>
        <v>22.071428571428573</v>
      </c>
      <c r="M1924" s="56"/>
    </row>
    <row r="1925" spans="1:13" ht="15">
      <c r="A1925" s="167"/>
      <c r="B1925" s="6" t="s">
        <v>2083</v>
      </c>
      <c r="C1925" s="184"/>
      <c r="D1925" s="6"/>
      <c r="E1925" s="35" t="s">
        <v>26</v>
      </c>
      <c r="F1925" s="35" t="s">
        <v>18</v>
      </c>
      <c r="G1925" s="125">
        <v>24</v>
      </c>
      <c r="H1925" s="125">
        <v>27</v>
      </c>
      <c r="I1925" s="125">
        <v>13</v>
      </c>
      <c r="J1925" s="35">
        <v>225</v>
      </c>
      <c r="K1925" s="131">
        <v>218</v>
      </c>
      <c r="L1925" s="58"/>
      <c r="M1925" s="56"/>
    </row>
    <row r="1926" spans="1:13" ht="15">
      <c r="A1926" s="167"/>
      <c r="B1926" s="6" t="s">
        <v>2084</v>
      </c>
      <c r="C1926" s="184"/>
      <c r="D1926" s="6"/>
      <c r="E1926" s="35" t="s">
        <v>79</v>
      </c>
      <c r="F1926" s="35" t="s">
        <v>80</v>
      </c>
      <c r="G1926" s="125">
        <v>0</v>
      </c>
      <c r="H1926" s="125">
        <v>5</v>
      </c>
      <c r="I1926" s="125">
        <v>8</v>
      </c>
      <c r="J1926" s="35">
        <v>225</v>
      </c>
      <c r="K1926" s="131">
        <v>218</v>
      </c>
      <c r="L1926" s="58"/>
      <c r="M1926" s="56"/>
    </row>
    <row r="1927" spans="1:13" ht="15">
      <c r="A1927" s="167"/>
      <c r="B1927" s="6" t="s">
        <v>2085</v>
      </c>
      <c r="C1927" s="184"/>
      <c r="D1927" s="6"/>
      <c r="E1927" s="35" t="s">
        <v>22</v>
      </c>
      <c r="F1927" s="35" t="s">
        <v>19</v>
      </c>
      <c r="G1927" s="125">
        <v>3</v>
      </c>
      <c r="H1927" s="125">
        <v>2</v>
      </c>
      <c r="I1927" s="125">
        <v>7</v>
      </c>
      <c r="J1927" s="35">
        <v>225</v>
      </c>
      <c r="K1927" s="131">
        <v>218</v>
      </c>
      <c r="L1927" s="58"/>
      <c r="M1927" s="56"/>
    </row>
    <row r="1928" spans="1:13" ht="15">
      <c r="A1928" s="167"/>
      <c r="B1928" s="6" t="s">
        <v>334</v>
      </c>
      <c r="C1928" s="184"/>
      <c r="D1928" s="6"/>
      <c r="E1928" s="35" t="s">
        <v>24</v>
      </c>
      <c r="F1928" s="35" t="s">
        <v>22</v>
      </c>
      <c r="G1928" s="125">
        <v>22</v>
      </c>
      <c r="H1928" s="125">
        <v>32</v>
      </c>
      <c r="I1928" s="125">
        <v>14</v>
      </c>
      <c r="J1928" s="35">
        <v>225</v>
      </c>
      <c r="K1928" s="131">
        <v>218</v>
      </c>
      <c r="L1928" s="58"/>
      <c r="M1928" s="56"/>
    </row>
    <row r="1929" spans="1:13" ht="15">
      <c r="A1929" s="167"/>
      <c r="B1929" s="6" t="s">
        <v>2086</v>
      </c>
      <c r="C1929" s="184"/>
      <c r="D1929" s="6"/>
      <c r="E1929" s="35" t="s">
        <v>24</v>
      </c>
      <c r="F1929" s="35" t="s">
        <v>24</v>
      </c>
      <c r="G1929" s="125">
        <v>46</v>
      </c>
      <c r="H1929" s="125">
        <v>24</v>
      </c>
      <c r="I1929" s="125">
        <v>30</v>
      </c>
      <c r="J1929" s="35">
        <v>225</v>
      </c>
      <c r="K1929" s="131">
        <v>218</v>
      </c>
      <c r="L1929" s="58"/>
      <c r="M1929" s="56"/>
    </row>
    <row r="1930" spans="1:13" ht="15">
      <c r="A1930" s="167"/>
      <c r="B1930" s="6" t="s">
        <v>2087</v>
      </c>
      <c r="C1930" s="184"/>
      <c r="D1930" s="6"/>
      <c r="E1930" s="35" t="s">
        <v>21</v>
      </c>
      <c r="F1930" s="35" t="s">
        <v>24</v>
      </c>
      <c r="G1930" s="125">
        <v>13</v>
      </c>
      <c r="H1930" s="125">
        <v>10</v>
      </c>
      <c r="I1930" s="125">
        <v>18</v>
      </c>
      <c r="J1930" s="35">
        <v>225</v>
      </c>
      <c r="K1930" s="131">
        <v>218</v>
      </c>
      <c r="L1930" s="58"/>
      <c r="M1930" s="56"/>
    </row>
    <row r="1931" spans="1:13" ht="15">
      <c r="A1931" s="167"/>
      <c r="B1931" s="6" t="s">
        <v>2088</v>
      </c>
      <c r="C1931" s="9"/>
      <c r="D1931" s="6"/>
      <c r="E1931" s="35" t="s">
        <v>47</v>
      </c>
      <c r="F1931" s="35" t="s">
        <v>18</v>
      </c>
      <c r="G1931" s="125">
        <v>0</v>
      </c>
      <c r="H1931" s="125">
        <v>4</v>
      </c>
      <c r="I1931" s="125">
        <v>0</v>
      </c>
      <c r="J1931" s="35">
        <v>225</v>
      </c>
      <c r="K1931" s="131">
        <v>218</v>
      </c>
      <c r="L1931" s="58"/>
      <c r="M1931" s="56"/>
    </row>
    <row r="1932" spans="1:13" ht="15">
      <c r="A1932" s="167"/>
      <c r="B1932" s="6" t="s">
        <v>2089</v>
      </c>
      <c r="C1932" s="9"/>
      <c r="D1932" s="6"/>
      <c r="E1932" s="35" t="s">
        <v>19</v>
      </c>
      <c r="F1932" s="35" t="s">
        <v>19</v>
      </c>
      <c r="G1932" s="125">
        <v>10</v>
      </c>
      <c r="H1932" s="125">
        <v>7</v>
      </c>
      <c r="I1932" s="125">
        <v>8</v>
      </c>
      <c r="J1932" s="35">
        <v>225</v>
      </c>
      <c r="K1932" s="131">
        <v>218</v>
      </c>
      <c r="L1932" s="58"/>
      <c r="M1932" s="56"/>
    </row>
    <row r="1933" spans="1:13" ht="15">
      <c r="A1933" s="167"/>
      <c r="B1933" s="6" t="s">
        <v>2090</v>
      </c>
      <c r="C1933" s="9"/>
      <c r="D1933" s="6"/>
      <c r="E1933" s="35" t="s">
        <v>47</v>
      </c>
      <c r="F1933" s="35" t="s">
        <v>18</v>
      </c>
      <c r="G1933" s="125">
        <v>62</v>
      </c>
      <c r="H1933" s="125">
        <v>14</v>
      </c>
      <c r="I1933" s="125">
        <v>16</v>
      </c>
      <c r="J1933" s="35">
        <v>225</v>
      </c>
      <c r="K1933" s="131">
        <v>218</v>
      </c>
      <c r="L1933" s="58"/>
      <c r="M1933" s="56"/>
    </row>
    <row r="1934" spans="1:13" ht="15">
      <c r="A1934" s="167"/>
      <c r="B1934" s="6" t="s">
        <v>1481</v>
      </c>
      <c r="C1934" s="9"/>
      <c r="D1934" s="6"/>
      <c r="E1934" s="35" t="s">
        <v>47</v>
      </c>
      <c r="F1934" s="35" t="s">
        <v>18</v>
      </c>
      <c r="G1934" s="125">
        <v>27</v>
      </c>
      <c r="H1934" s="125">
        <v>41</v>
      </c>
      <c r="I1934" s="125">
        <v>29</v>
      </c>
      <c r="J1934" s="35">
        <v>225</v>
      </c>
      <c r="K1934" s="131">
        <v>218</v>
      </c>
      <c r="L1934" s="58"/>
      <c r="M1934" s="56"/>
    </row>
    <row r="1935" spans="1:13" ht="15">
      <c r="A1935" s="167"/>
      <c r="B1935" s="6" t="s">
        <v>2091</v>
      </c>
      <c r="C1935" s="9"/>
      <c r="D1935" s="6"/>
      <c r="E1935" s="35" t="s">
        <v>47</v>
      </c>
      <c r="F1935" s="35" t="s">
        <v>18</v>
      </c>
      <c r="G1935" s="125">
        <v>27</v>
      </c>
      <c r="H1935" s="125">
        <v>35</v>
      </c>
      <c r="I1935" s="125">
        <v>26</v>
      </c>
      <c r="J1935" s="35">
        <v>225</v>
      </c>
      <c r="K1935" s="131">
        <v>218</v>
      </c>
      <c r="L1935" s="58"/>
      <c r="M1935" s="56"/>
    </row>
    <row r="1936" spans="1:13" ht="15">
      <c r="A1936" s="167"/>
      <c r="B1936" s="6" t="s">
        <v>2092</v>
      </c>
      <c r="C1936" s="9"/>
      <c r="D1936" s="6">
        <v>630</v>
      </c>
      <c r="E1936" s="35" t="s">
        <v>47</v>
      </c>
      <c r="F1936" s="35" t="s">
        <v>18</v>
      </c>
      <c r="G1936" s="125">
        <v>37</v>
      </c>
      <c r="H1936" s="125">
        <v>36</v>
      </c>
      <c r="I1936" s="125">
        <v>32</v>
      </c>
      <c r="J1936" s="35">
        <v>223</v>
      </c>
      <c r="K1936" s="131">
        <v>221</v>
      </c>
      <c r="L1936" s="58">
        <f>100*(J1936*(G1936+H1936+I1936)+J1937*(G1937+H1937+I1937)+J1938*(G1938+H1938+I1938)+J1939*(I1939+H1939+G1939)+J1940*(G1940+H1940+I1940)+J1941*(G1941+H1941+I1941)+J1942*(I1942+H1942+G1942)+J1943*(G1943+H1943+I1943))/(D1936*1000)</f>
        <v>31.432380952380953</v>
      </c>
      <c r="M1936" s="56"/>
    </row>
    <row r="1937" spans="1:13" ht="15">
      <c r="A1937" s="167"/>
      <c r="B1937" s="6" t="s">
        <v>2093</v>
      </c>
      <c r="C1937" s="9"/>
      <c r="D1937" s="6"/>
      <c r="E1937" s="35" t="s">
        <v>21</v>
      </c>
      <c r="F1937" s="35" t="s">
        <v>22</v>
      </c>
      <c r="G1937" s="125">
        <v>35</v>
      </c>
      <c r="H1937" s="125">
        <v>40</v>
      </c>
      <c r="I1937" s="125">
        <v>40</v>
      </c>
      <c r="J1937" s="35">
        <v>223</v>
      </c>
      <c r="K1937" s="131">
        <v>221</v>
      </c>
      <c r="L1937" s="58"/>
      <c r="M1937" s="56"/>
    </row>
    <row r="1938" spans="1:13" ht="15">
      <c r="A1938" s="167"/>
      <c r="B1938" s="6" t="s">
        <v>2094</v>
      </c>
      <c r="C1938" s="9"/>
      <c r="D1938" s="6"/>
      <c r="E1938" s="35" t="s">
        <v>24</v>
      </c>
      <c r="F1938" s="35" t="s">
        <v>24</v>
      </c>
      <c r="G1938" s="125">
        <v>24</v>
      </c>
      <c r="H1938" s="125">
        <v>43</v>
      </c>
      <c r="I1938" s="125">
        <v>65</v>
      </c>
      <c r="J1938" s="35">
        <v>223</v>
      </c>
      <c r="K1938" s="131">
        <v>221</v>
      </c>
      <c r="L1938" s="58"/>
      <c r="M1938" s="56"/>
    </row>
    <row r="1939" spans="1:13" ht="15">
      <c r="A1939" s="167"/>
      <c r="B1939" s="6" t="s">
        <v>2095</v>
      </c>
      <c r="C1939" s="9"/>
      <c r="D1939" s="6"/>
      <c r="E1939" s="35" t="s">
        <v>80</v>
      </c>
      <c r="F1939" s="35" t="s">
        <v>686</v>
      </c>
      <c r="G1939" s="125">
        <v>3</v>
      </c>
      <c r="H1939" s="125">
        <v>2</v>
      </c>
      <c r="I1939" s="125">
        <v>1</v>
      </c>
      <c r="J1939" s="35">
        <v>223</v>
      </c>
      <c r="K1939" s="131">
        <v>221</v>
      </c>
      <c r="L1939" s="58"/>
      <c r="M1939" s="56"/>
    </row>
    <row r="1940" spans="1:13" ht="15">
      <c r="A1940" s="167"/>
      <c r="B1940" s="6" t="s">
        <v>2096</v>
      </c>
      <c r="C1940" s="9"/>
      <c r="D1940" s="6"/>
      <c r="E1940" s="35" t="s">
        <v>26</v>
      </c>
      <c r="F1940" s="35" t="s">
        <v>24</v>
      </c>
      <c r="G1940" s="125">
        <v>52</v>
      </c>
      <c r="H1940" s="125">
        <v>45</v>
      </c>
      <c r="I1940" s="125">
        <v>47</v>
      </c>
      <c r="J1940" s="35">
        <v>223</v>
      </c>
      <c r="K1940" s="131">
        <v>221</v>
      </c>
      <c r="L1940" s="58"/>
      <c r="M1940" s="56"/>
    </row>
    <row r="1941" spans="1:13" ht="15">
      <c r="A1941" s="167"/>
      <c r="B1941" s="6" t="s">
        <v>2097</v>
      </c>
      <c r="C1941" s="9"/>
      <c r="D1941" s="6"/>
      <c r="E1941" s="35" t="s">
        <v>26</v>
      </c>
      <c r="F1941" s="35" t="s">
        <v>18</v>
      </c>
      <c r="G1941" s="125">
        <v>56</v>
      </c>
      <c r="H1941" s="125">
        <v>64</v>
      </c>
      <c r="I1941" s="125">
        <v>78</v>
      </c>
      <c r="J1941" s="35">
        <v>223</v>
      </c>
      <c r="K1941" s="131">
        <v>221</v>
      </c>
      <c r="L1941" s="58"/>
      <c r="M1941" s="56"/>
    </row>
    <row r="1942" spans="1:13" ht="15">
      <c r="A1942" s="167"/>
      <c r="B1942" s="6" t="s">
        <v>2098</v>
      </c>
      <c r="C1942" s="9"/>
      <c r="D1942" s="6"/>
      <c r="E1942" s="35" t="s">
        <v>21</v>
      </c>
      <c r="F1942" s="35" t="s">
        <v>22</v>
      </c>
      <c r="G1942" s="125">
        <v>12</v>
      </c>
      <c r="H1942" s="125">
        <v>17</v>
      </c>
      <c r="I1942" s="125">
        <v>33</v>
      </c>
      <c r="J1942" s="35">
        <v>223</v>
      </c>
      <c r="K1942" s="131">
        <v>221</v>
      </c>
      <c r="L1942" s="58"/>
      <c r="M1942" s="56"/>
    </row>
    <row r="1943" spans="1:13" ht="15">
      <c r="A1943" s="167"/>
      <c r="B1943" s="6" t="s">
        <v>2099</v>
      </c>
      <c r="C1943" s="9"/>
      <c r="D1943" s="6"/>
      <c r="E1943" s="35" t="s">
        <v>47</v>
      </c>
      <c r="F1943" s="35" t="s">
        <v>18</v>
      </c>
      <c r="G1943" s="125">
        <v>31</v>
      </c>
      <c r="H1943" s="125">
        <v>46</v>
      </c>
      <c r="I1943" s="125">
        <v>49</v>
      </c>
      <c r="J1943" s="35">
        <v>223</v>
      </c>
      <c r="K1943" s="131">
        <v>221</v>
      </c>
      <c r="L1943" s="58"/>
      <c r="M1943" s="56"/>
    </row>
    <row r="1944" spans="1:13" ht="15.75" customHeight="1">
      <c r="A1944" s="163" t="s">
        <v>232</v>
      </c>
      <c r="B1944" s="6" t="s">
        <v>2100</v>
      </c>
      <c r="C1944" s="180" t="s">
        <v>2101</v>
      </c>
      <c r="D1944" s="6">
        <v>400</v>
      </c>
      <c r="E1944" s="35" t="s">
        <v>18</v>
      </c>
      <c r="F1944" s="35" t="s">
        <v>18</v>
      </c>
      <c r="G1944" s="125">
        <v>23</v>
      </c>
      <c r="H1944" s="125"/>
      <c r="I1944" s="125">
        <v>7</v>
      </c>
      <c r="J1944" s="35">
        <v>242</v>
      </c>
      <c r="K1944" s="131">
        <v>237</v>
      </c>
      <c r="L1944" s="58">
        <f>100*(J1944*(G1944+H1944+I1944)+J1945*(G1945+H1945+I1945))/(D1944*1000)</f>
        <v>8.0465</v>
      </c>
      <c r="M1944" s="56"/>
    </row>
    <row r="1945" spans="1:13" ht="15">
      <c r="A1945" s="163"/>
      <c r="B1945" s="6" t="s">
        <v>40</v>
      </c>
      <c r="C1945" s="180"/>
      <c r="D1945" s="6"/>
      <c r="E1945" s="35" t="s">
        <v>22</v>
      </c>
      <c r="F1945" s="35" t="s">
        <v>19</v>
      </c>
      <c r="G1945" s="125">
        <v>37</v>
      </c>
      <c r="H1945" s="125">
        <v>28</v>
      </c>
      <c r="I1945" s="125">
        <v>38</v>
      </c>
      <c r="J1945" s="35">
        <v>242</v>
      </c>
      <c r="K1945" s="131">
        <v>237</v>
      </c>
      <c r="L1945" s="58"/>
      <c r="M1945" s="56"/>
    </row>
    <row r="1946" spans="1:13" ht="48" customHeight="1">
      <c r="A1946" s="195" t="s">
        <v>755</v>
      </c>
      <c r="B1946" s="6" t="s">
        <v>2102</v>
      </c>
      <c r="C1946" s="196" t="s">
        <v>2103</v>
      </c>
      <c r="D1946" s="6">
        <v>630</v>
      </c>
      <c r="E1946" s="35" t="s">
        <v>47</v>
      </c>
      <c r="F1946" s="35" t="s">
        <v>24</v>
      </c>
      <c r="G1946" s="125">
        <v>9</v>
      </c>
      <c r="H1946" s="125">
        <v>10</v>
      </c>
      <c r="I1946" s="125">
        <v>4</v>
      </c>
      <c r="J1946" s="35">
        <v>231</v>
      </c>
      <c r="K1946" s="131">
        <v>225</v>
      </c>
      <c r="L1946" s="58">
        <f>100*(J1946*(G1946+H1946+I1946)+J1947*(G1947+H1947+I1947)+J1948*(G1948+H1948+I1948)+J1949*(I1949+H1949+G1949)+J1950*(G1950+H1950+I1950)+J1951*(G1951+H1951+I1951)+J1952*(G1952+H1952+I1952))/(D1946*1000)</f>
        <v>13.09</v>
      </c>
      <c r="M1946" s="56"/>
    </row>
    <row r="1947" spans="1:13" ht="15.75" customHeight="1">
      <c r="A1947" s="195"/>
      <c r="B1947" s="6" t="s">
        <v>2104</v>
      </c>
      <c r="C1947" s="196"/>
      <c r="D1947" s="6"/>
      <c r="E1947" s="35" t="s">
        <v>18</v>
      </c>
      <c r="F1947" s="35" t="s">
        <v>19</v>
      </c>
      <c r="G1947" s="125">
        <v>8</v>
      </c>
      <c r="H1947" s="125">
        <v>6</v>
      </c>
      <c r="I1947" s="125">
        <v>3</v>
      </c>
      <c r="J1947" s="35">
        <v>231</v>
      </c>
      <c r="K1947" s="131">
        <v>225</v>
      </c>
      <c r="L1947" s="58"/>
      <c r="M1947" s="56"/>
    </row>
    <row r="1948" spans="1:13" ht="15.75" customHeight="1">
      <c r="A1948" s="195"/>
      <c r="B1948" s="6" t="s">
        <v>2105</v>
      </c>
      <c r="C1948" s="196"/>
      <c r="D1948" s="6"/>
      <c r="E1948" s="35" t="s">
        <v>82</v>
      </c>
      <c r="F1948" s="35" t="s">
        <v>82</v>
      </c>
      <c r="G1948" s="125">
        <v>37</v>
      </c>
      <c r="H1948" s="125">
        <v>64</v>
      </c>
      <c r="I1948" s="125">
        <v>42</v>
      </c>
      <c r="J1948" s="35">
        <v>231</v>
      </c>
      <c r="K1948" s="131">
        <v>225</v>
      </c>
      <c r="L1948" s="58"/>
      <c r="M1948" s="56"/>
    </row>
    <row r="1949" spans="1:13" ht="15.75" customHeight="1">
      <c r="A1949" s="195"/>
      <c r="B1949" s="6" t="s">
        <v>2106</v>
      </c>
      <c r="C1949" s="196"/>
      <c r="D1949" s="6"/>
      <c r="E1949" s="35" t="s">
        <v>24</v>
      </c>
      <c r="F1949" s="35" t="s">
        <v>18</v>
      </c>
      <c r="G1949" s="125">
        <v>55</v>
      </c>
      <c r="H1949" s="125">
        <v>58</v>
      </c>
      <c r="I1949" s="125">
        <v>53</v>
      </c>
      <c r="J1949" s="35">
        <v>231</v>
      </c>
      <c r="K1949" s="131">
        <v>225</v>
      </c>
      <c r="L1949" s="58"/>
      <c r="M1949" s="56"/>
    </row>
    <row r="1950" spans="1:13" ht="15.75" customHeight="1">
      <c r="A1950" s="195"/>
      <c r="B1950" s="6" t="s">
        <v>2107</v>
      </c>
      <c r="C1950" s="196"/>
      <c r="D1950" s="6"/>
      <c r="E1950" s="35" t="s">
        <v>47</v>
      </c>
      <c r="F1950" s="35" t="s">
        <v>24</v>
      </c>
      <c r="G1950" s="125">
        <v>1</v>
      </c>
      <c r="H1950" s="125">
        <v>0</v>
      </c>
      <c r="I1950" s="125">
        <v>2</v>
      </c>
      <c r="J1950" s="35">
        <v>231</v>
      </c>
      <c r="K1950" s="131">
        <v>225</v>
      </c>
      <c r="L1950" s="58"/>
      <c r="M1950" s="56"/>
    </row>
    <row r="1951" spans="1:13" ht="15.75" customHeight="1">
      <c r="A1951" s="195"/>
      <c r="B1951" s="6" t="s">
        <v>41</v>
      </c>
      <c r="C1951" s="196"/>
      <c r="D1951" s="6"/>
      <c r="E1951" s="35" t="s">
        <v>18</v>
      </c>
      <c r="F1951" s="35" t="s">
        <v>18</v>
      </c>
      <c r="G1951" s="125">
        <v>0</v>
      </c>
      <c r="H1951" s="125">
        <v>0</v>
      </c>
      <c r="I1951" s="125">
        <v>3</v>
      </c>
      <c r="J1951" s="35">
        <v>231</v>
      </c>
      <c r="K1951" s="131">
        <v>225</v>
      </c>
      <c r="L1951" s="58"/>
      <c r="M1951" s="56"/>
    </row>
    <row r="1952" spans="1:13" ht="15">
      <c r="A1952" s="195"/>
      <c r="B1952" s="6" t="s">
        <v>248</v>
      </c>
      <c r="C1952" s="196"/>
      <c r="D1952" s="6"/>
      <c r="E1952" s="35" t="s">
        <v>80</v>
      </c>
      <c r="F1952" s="35" t="s">
        <v>80</v>
      </c>
      <c r="G1952" s="125"/>
      <c r="H1952" s="125"/>
      <c r="I1952" s="125">
        <v>2</v>
      </c>
      <c r="J1952" s="35">
        <v>231</v>
      </c>
      <c r="K1952" s="131">
        <v>225</v>
      </c>
      <c r="L1952" s="58"/>
      <c r="M1952" s="56"/>
    </row>
    <row r="1953" spans="1:13" ht="15">
      <c r="A1953" s="195"/>
      <c r="B1953" s="6" t="s">
        <v>2108</v>
      </c>
      <c r="C1953" s="196"/>
      <c r="D1953" s="6">
        <v>630</v>
      </c>
      <c r="E1953" s="35" t="s">
        <v>26</v>
      </c>
      <c r="F1953" s="35" t="s">
        <v>24</v>
      </c>
      <c r="G1953" s="125">
        <v>98</v>
      </c>
      <c r="H1953" s="125">
        <v>88</v>
      </c>
      <c r="I1953" s="125">
        <v>47</v>
      </c>
      <c r="J1953" s="35">
        <v>236</v>
      </c>
      <c r="K1953" s="131">
        <v>227</v>
      </c>
      <c r="L1953" s="58">
        <f>100*(J1953*(G1953+H1953+I1953)+J1954*(G1954+H1954+I1954)+J1955*(G1955+H1955+I1955))/(D1953*1000)</f>
        <v>22.43873015873016</v>
      </c>
      <c r="M1953" s="56"/>
    </row>
    <row r="1954" spans="1:13" ht="15" customHeight="1">
      <c r="A1954" s="195"/>
      <c r="B1954" s="6" t="s">
        <v>2109</v>
      </c>
      <c r="C1954" s="196"/>
      <c r="D1954" s="6"/>
      <c r="E1954" s="35" t="s">
        <v>26</v>
      </c>
      <c r="F1954" s="35" t="s">
        <v>24</v>
      </c>
      <c r="G1954" s="125">
        <v>69</v>
      </c>
      <c r="H1954" s="125">
        <v>86</v>
      </c>
      <c r="I1954" s="125">
        <v>81</v>
      </c>
      <c r="J1954" s="35">
        <v>236</v>
      </c>
      <c r="K1954" s="131">
        <v>227</v>
      </c>
      <c r="L1954" s="58"/>
      <c r="M1954" s="56"/>
    </row>
    <row r="1955" spans="1:13" ht="15">
      <c r="A1955" s="195"/>
      <c r="B1955" s="6" t="s">
        <v>2110</v>
      </c>
      <c r="C1955" s="196"/>
      <c r="D1955" s="6"/>
      <c r="E1955" s="35" t="s">
        <v>26</v>
      </c>
      <c r="F1955" s="35" t="s">
        <v>24</v>
      </c>
      <c r="G1955" s="125">
        <v>55</v>
      </c>
      <c r="H1955" s="125">
        <v>42</v>
      </c>
      <c r="I1955" s="125">
        <v>33</v>
      </c>
      <c r="J1955" s="35">
        <v>236</v>
      </c>
      <c r="K1955" s="131">
        <v>227</v>
      </c>
      <c r="L1955" s="58"/>
      <c r="M1955" s="56"/>
    </row>
    <row r="1956" spans="1:13" ht="15.75" customHeight="1">
      <c r="A1956" s="195"/>
      <c r="B1956" s="6" t="s">
        <v>2111</v>
      </c>
      <c r="C1956" s="169" t="s">
        <v>2112</v>
      </c>
      <c r="D1956" s="6">
        <v>400</v>
      </c>
      <c r="E1956" s="35" t="s">
        <v>19</v>
      </c>
      <c r="F1956" s="35" t="s">
        <v>19</v>
      </c>
      <c r="G1956" s="125">
        <v>22</v>
      </c>
      <c r="H1956" s="125">
        <v>37</v>
      </c>
      <c r="I1956" s="125">
        <v>15</v>
      </c>
      <c r="J1956" s="35">
        <v>236</v>
      </c>
      <c r="K1956" s="131">
        <v>225</v>
      </c>
      <c r="L1956" s="58">
        <f>100*(J1956*(G1956+H1956+I1956)+J1957*(G1957+H1957+I1957)+J1958*(G1958+H1958+I1958)+J1959*(I1959+H1959+G1959)+J1960*(G1960+H1960+I1960)+J1961*(G1961+H1961+I1961)+J1962*(G1962+H1962+I1962)+J1963*(I1963+H1963+G1963)+J1964*(G1964+H1964+I1964)+J1965*(I1965+H1965+G1965)+J1966*(G1966+H1966+I1966))/(D1956*1000)</f>
        <v>29.677</v>
      </c>
      <c r="M1956" s="56"/>
    </row>
    <row r="1957" spans="1:13" ht="15">
      <c r="A1957" s="195"/>
      <c r="B1957" s="6" t="s">
        <v>2113</v>
      </c>
      <c r="C1957" s="169"/>
      <c r="D1957" s="6"/>
      <c r="E1957" s="35" t="s">
        <v>19</v>
      </c>
      <c r="F1957" s="35" t="s">
        <v>19</v>
      </c>
      <c r="G1957" s="125">
        <v>41</v>
      </c>
      <c r="H1957" s="125">
        <v>15</v>
      </c>
      <c r="I1957" s="125">
        <v>13</v>
      </c>
      <c r="J1957" s="35">
        <v>236</v>
      </c>
      <c r="K1957" s="131">
        <v>225</v>
      </c>
      <c r="L1957" s="58"/>
      <c r="M1957" s="56"/>
    </row>
    <row r="1958" spans="1:13" ht="15">
      <c r="A1958" s="195"/>
      <c r="B1958" s="6" t="s">
        <v>2114</v>
      </c>
      <c r="C1958" s="169"/>
      <c r="D1958" s="6"/>
      <c r="E1958" s="35" t="s">
        <v>21</v>
      </c>
      <c r="F1958" s="35" t="s">
        <v>24</v>
      </c>
      <c r="G1958" s="125">
        <v>20</v>
      </c>
      <c r="H1958" s="125">
        <v>21</v>
      </c>
      <c r="I1958" s="125">
        <v>12</v>
      </c>
      <c r="J1958" s="35">
        <v>236</v>
      </c>
      <c r="K1958" s="131">
        <v>225</v>
      </c>
      <c r="L1958" s="58"/>
      <c r="M1958" s="56"/>
    </row>
    <row r="1959" spans="1:13" ht="17.25" customHeight="1">
      <c r="A1959" s="195"/>
      <c r="B1959" s="6" t="s">
        <v>2115</v>
      </c>
      <c r="C1959" s="169"/>
      <c r="D1959" s="6"/>
      <c r="E1959" s="35" t="s">
        <v>18</v>
      </c>
      <c r="F1959" s="35" t="s">
        <v>19</v>
      </c>
      <c r="G1959" s="125">
        <v>16</v>
      </c>
      <c r="H1959" s="125">
        <v>4</v>
      </c>
      <c r="I1959" s="125">
        <v>8</v>
      </c>
      <c r="J1959" s="35">
        <v>236</v>
      </c>
      <c r="K1959" s="131">
        <v>225</v>
      </c>
      <c r="L1959" s="58"/>
      <c r="M1959" s="56"/>
    </row>
    <row r="1960" spans="1:13" ht="15" customHeight="1">
      <c r="A1960" s="195"/>
      <c r="B1960" s="6" t="s">
        <v>2116</v>
      </c>
      <c r="C1960" s="169"/>
      <c r="D1960" s="6"/>
      <c r="E1960" s="35" t="s">
        <v>22</v>
      </c>
      <c r="F1960" s="35" t="s">
        <v>19</v>
      </c>
      <c r="G1960" s="125">
        <v>1</v>
      </c>
      <c r="H1960" s="125">
        <v>0</v>
      </c>
      <c r="I1960" s="125">
        <v>0</v>
      </c>
      <c r="J1960" s="35">
        <v>236</v>
      </c>
      <c r="K1960" s="131">
        <v>225</v>
      </c>
      <c r="L1960" s="58"/>
      <c r="M1960" s="56"/>
    </row>
    <row r="1961" spans="1:13" ht="15" customHeight="1">
      <c r="A1961" s="195"/>
      <c r="B1961" s="6" t="s">
        <v>2117</v>
      </c>
      <c r="C1961" s="169"/>
      <c r="D1961" s="6"/>
      <c r="E1961" s="35" t="s">
        <v>22</v>
      </c>
      <c r="F1961" s="35" t="s">
        <v>22</v>
      </c>
      <c r="G1961" s="125">
        <v>0</v>
      </c>
      <c r="H1961" s="125">
        <v>3</v>
      </c>
      <c r="I1961" s="125">
        <v>87</v>
      </c>
      <c r="J1961" s="35">
        <v>236</v>
      </c>
      <c r="K1961" s="131">
        <v>225</v>
      </c>
      <c r="L1961" s="58"/>
      <c r="M1961" s="56"/>
    </row>
    <row r="1962" spans="1:13" ht="15" customHeight="1">
      <c r="A1962" s="195"/>
      <c r="B1962" s="6" t="s">
        <v>2118</v>
      </c>
      <c r="C1962" s="9"/>
      <c r="D1962" s="6"/>
      <c r="E1962" s="35" t="s">
        <v>22</v>
      </c>
      <c r="F1962" s="35" t="s">
        <v>22</v>
      </c>
      <c r="G1962" s="125">
        <v>77</v>
      </c>
      <c r="H1962" s="125"/>
      <c r="I1962" s="125"/>
      <c r="J1962" s="35">
        <v>236</v>
      </c>
      <c r="K1962" s="131">
        <v>225</v>
      </c>
      <c r="L1962" s="58"/>
      <c r="M1962" s="56"/>
    </row>
    <row r="1963" spans="1:13" ht="15">
      <c r="A1963" s="195"/>
      <c r="B1963" s="6" t="s">
        <v>2119</v>
      </c>
      <c r="C1963" s="9"/>
      <c r="D1963" s="6"/>
      <c r="E1963" s="35" t="s">
        <v>22</v>
      </c>
      <c r="F1963" s="35" t="s">
        <v>19</v>
      </c>
      <c r="G1963" s="125">
        <v>1</v>
      </c>
      <c r="H1963" s="125">
        <v>1</v>
      </c>
      <c r="I1963" s="125">
        <v>7</v>
      </c>
      <c r="J1963" s="35">
        <v>236</v>
      </c>
      <c r="K1963" s="131">
        <v>225</v>
      </c>
      <c r="L1963" s="58"/>
      <c r="M1963" s="56"/>
    </row>
    <row r="1964" spans="1:13" ht="15">
      <c r="A1964" s="195"/>
      <c r="B1964" s="6" t="s">
        <v>2120</v>
      </c>
      <c r="C1964" s="9"/>
      <c r="D1964" s="6"/>
      <c r="E1964" s="35" t="s">
        <v>22</v>
      </c>
      <c r="F1964" s="35" t="s">
        <v>19</v>
      </c>
      <c r="G1964" s="125">
        <v>2</v>
      </c>
      <c r="H1964" s="125">
        <v>0</v>
      </c>
      <c r="I1964" s="125">
        <v>4</v>
      </c>
      <c r="J1964" s="35">
        <v>236</v>
      </c>
      <c r="K1964" s="131">
        <v>225</v>
      </c>
      <c r="L1964" s="58"/>
      <c r="M1964" s="56"/>
    </row>
    <row r="1965" spans="1:13" ht="15">
      <c r="A1965" s="195"/>
      <c r="B1965" s="6" t="s">
        <v>2121</v>
      </c>
      <c r="C1965" s="9"/>
      <c r="D1965" s="6"/>
      <c r="E1965" s="35" t="s">
        <v>22</v>
      </c>
      <c r="F1965" s="35" t="s">
        <v>19</v>
      </c>
      <c r="G1965" s="125">
        <v>16</v>
      </c>
      <c r="H1965" s="125">
        <v>23</v>
      </c>
      <c r="I1965" s="125">
        <v>7</v>
      </c>
      <c r="J1965" s="35">
        <v>236</v>
      </c>
      <c r="K1965" s="131">
        <v>225</v>
      </c>
      <c r="L1965" s="58"/>
      <c r="M1965" s="56"/>
    </row>
    <row r="1966" spans="1:13" ht="17.25" customHeight="1">
      <c r="A1966" s="195"/>
      <c r="B1966" s="6" t="s">
        <v>2122</v>
      </c>
      <c r="C1966" s="9"/>
      <c r="D1966" s="6"/>
      <c r="E1966" s="35" t="s">
        <v>21</v>
      </c>
      <c r="F1966" s="35" t="s">
        <v>24</v>
      </c>
      <c r="G1966" s="125">
        <v>20</v>
      </c>
      <c r="H1966" s="125">
        <v>15</v>
      </c>
      <c r="I1966" s="125">
        <v>15</v>
      </c>
      <c r="J1966" s="35">
        <v>236</v>
      </c>
      <c r="K1966" s="131">
        <v>225</v>
      </c>
      <c r="L1966" s="58"/>
      <c r="M1966" s="56"/>
    </row>
    <row r="1967" spans="1:13" ht="17.25" customHeight="1">
      <c r="A1967" s="195"/>
      <c r="B1967" s="6" t="s">
        <v>2123</v>
      </c>
      <c r="C1967" s="164" t="s">
        <v>2124</v>
      </c>
      <c r="D1967" s="6">
        <v>400</v>
      </c>
      <c r="E1967" s="35" t="s">
        <v>47</v>
      </c>
      <c r="F1967" s="35" t="s">
        <v>24</v>
      </c>
      <c r="G1967" s="125">
        <v>7</v>
      </c>
      <c r="H1967" s="125">
        <v>8</v>
      </c>
      <c r="I1967" s="125">
        <v>31</v>
      </c>
      <c r="J1967" s="35">
        <v>230</v>
      </c>
      <c r="K1967" s="131">
        <v>217</v>
      </c>
      <c r="L1967" s="58">
        <f>100*(J1967*(G1967+H1967+I1967)+J1968*(G1968+H1968+I1968)+J1969*(G1969+H1969+I1969)+J1970*(I1970+H1970+G1970)+J1971*(G1971+H1971+I1971)+J1972*(G1972+H1972+I1972))/(D1967*1000)</f>
        <v>18.86</v>
      </c>
      <c r="M1967" s="56"/>
    </row>
    <row r="1968" spans="1:13" ht="17.25" customHeight="1">
      <c r="A1968" s="195"/>
      <c r="B1968" s="6" t="s">
        <v>2125</v>
      </c>
      <c r="C1968" s="164"/>
      <c r="D1968" s="6"/>
      <c r="E1968" s="35" t="s">
        <v>47</v>
      </c>
      <c r="F1968" s="35" t="s">
        <v>24</v>
      </c>
      <c r="G1968" s="125">
        <v>3</v>
      </c>
      <c r="H1968" s="125">
        <v>9</v>
      </c>
      <c r="I1968" s="125">
        <v>16</v>
      </c>
      <c r="J1968" s="35">
        <v>230</v>
      </c>
      <c r="K1968" s="131">
        <v>217</v>
      </c>
      <c r="L1968" s="58"/>
      <c r="M1968" s="56"/>
    </row>
    <row r="1969" spans="1:13" ht="17.25" customHeight="1">
      <c r="A1969" s="195"/>
      <c r="B1969" s="6" t="s">
        <v>334</v>
      </c>
      <c r="C1969" s="164"/>
      <c r="D1969" s="6"/>
      <c r="E1969" s="35" t="s">
        <v>24</v>
      </c>
      <c r="F1969" s="35" t="s">
        <v>19</v>
      </c>
      <c r="G1969" s="125">
        <v>32</v>
      </c>
      <c r="H1969" s="125">
        <v>18</v>
      </c>
      <c r="I1969" s="125">
        <v>15</v>
      </c>
      <c r="J1969" s="35">
        <v>230</v>
      </c>
      <c r="K1969" s="131">
        <v>217</v>
      </c>
      <c r="L1969" s="58"/>
      <c r="M1969" s="56"/>
    </row>
    <row r="1970" spans="1:13" ht="17.25" customHeight="1">
      <c r="A1970" s="195"/>
      <c r="B1970" s="6" t="s">
        <v>2126</v>
      </c>
      <c r="C1970" s="164"/>
      <c r="D1970" s="6"/>
      <c r="E1970" s="35" t="s">
        <v>24</v>
      </c>
      <c r="F1970" s="35" t="s">
        <v>19</v>
      </c>
      <c r="G1970" s="125">
        <v>18</v>
      </c>
      <c r="H1970" s="125">
        <v>9</v>
      </c>
      <c r="I1970" s="125">
        <v>10</v>
      </c>
      <c r="J1970" s="35">
        <v>230</v>
      </c>
      <c r="K1970" s="131">
        <v>217</v>
      </c>
      <c r="L1970" s="58"/>
      <c r="M1970" s="56"/>
    </row>
    <row r="1971" spans="1:13" ht="17.25" customHeight="1">
      <c r="A1971" s="195"/>
      <c r="B1971" s="6" t="s">
        <v>2127</v>
      </c>
      <c r="C1971" s="164"/>
      <c r="D1971" s="6"/>
      <c r="E1971" s="35" t="s">
        <v>26</v>
      </c>
      <c r="F1971" s="35" t="s">
        <v>24</v>
      </c>
      <c r="G1971" s="125">
        <v>11</v>
      </c>
      <c r="H1971" s="125">
        <v>21</v>
      </c>
      <c r="I1971" s="125">
        <v>17</v>
      </c>
      <c r="J1971" s="35">
        <v>230</v>
      </c>
      <c r="K1971" s="131">
        <v>217</v>
      </c>
      <c r="L1971" s="58"/>
      <c r="M1971" s="56"/>
    </row>
    <row r="1972" spans="1:13" ht="17.25" customHeight="1">
      <c r="A1972" s="195"/>
      <c r="B1972" s="6" t="s">
        <v>2128</v>
      </c>
      <c r="C1972" s="164"/>
      <c r="D1972" s="6"/>
      <c r="E1972" s="35" t="s">
        <v>24</v>
      </c>
      <c r="F1972" s="35" t="s">
        <v>24</v>
      </c>
      <c r="G1972" s="125">
        <v>31</v>
      </c>
      <c r="H1972" s="125">
        <v>21</v>
      </c>
      <c r="I1972" s="125">
        <v>51</v>
      </c>
      <c r="J1972" s="35">
        <v>230</v>
      </c>
      <c r="K1972" s="131">
        <v>217</v>
      </c>
      <c r="L1972" s="58"/>
      <c r="M1972" s="56"/>
    </row>
    <row r="1973" spans="1:13" ht="17.25" customHeight="1">
      <c r="A1973" s="195"/>
      <c r="B1973" s="6" t="s">
        <v>2129</v>
      </c>
      <c r="C1973" s="9"/>
      <c r="D1973" s="6">
        <v>250</v>
      </c>
      <c r="E1973" s="35" t="s">
        <v>21</v>
      </c>
      <c r="F1973" s="35" t="s">
        <v>21</v>
      </c>
      <c r="G1973" s="125">
        <v>32</v>
      </c>
      <c r="H1973" s="125">
        <v>44</v>
      </c>
      <c r="I1973" s="125">
        <v>28</v>
      </c>
      <c r="J1973" s="35">
        <v>223</v>
      </c>
      <c r="K1973" s="131">
        <v>212</v>
      </c>
      <c r="L1973" s="58">
        <f>100*(J1973*(G1973+H1973+I1973)+J1974*(G1974+H1974+I1974)+J1975*(G1975+H1975+I1975)+J1976*(I1976+H1976+G1976)+J1977*(G1977+H1977+I1977)+J1978*(G1978+H1978+I1978))/(D1973*1000)</f>
        <v>18.9996</v>
      </c>
      <c r="M1973" s="56"/>
    </row>
    <row r="1974" spans="1:13" ht="17.25" customHeight="1">
      <c r="A1974" s="195"/>
      <c r="B1974" s="6" t="s">
        <v>2130</v>
      </c>
      <c r="C1974" s="9"/>
      <c r="D1974" s="6"/>
      <c r="E1974" s="35" t="s">
        <v>24</v>
      </c>
      <c r="F1974" s="35" t="s">
        <v>22</v>
      </c>
      <c r="G1974" s="125">
        <v>4</v>
      </c>
      <c r="H1974" s="125">
        <v>0</v>
      </c>
      <c r="I1974" s="125">
        <v>0</v>
      </c>
      <c r="J1974" s="35">
        <v>223</v>
      </c>
      <c r="K1974" s="131">
        <v>212</v>
      </c>
      <c r="L1974" s="58"/>
      <c r="M1974" s="56"/>
    </row>
    <row r="1975" spans="1:13" ht="17.25" customHeight="1">
      <c r="A1975" s="195"/>
      <c r="B1975" s="6" t="s">
        <v>2131</v>
      </c>
      <c r="C1975" s="9"/>
      <c r="D1975" s="6"/>
      <c r="E1975" s="35" t="s">
        <v>24</v>
      </c>
      <c r="F1975" s="35" t="s">
        <v>22</v>
      </c>
      <c r="G1975" s="125">
        <v>1</v>
      </c>
      <c r="H1975" s="125">
        <v>3</v>
      </c>
      <c r="I1975" s="125">
        <v>2</v>
      </c>
      <c r="J1975" s="35">
        <v>223</v>
      </c>
      <c r="K1975" s="131">
        <v>212</v>
      </c>
      <c r="L1975" s="58"/>
      <c r="M1975" s="56"/>
    </row>
    <row r="1976" spans="1:13" ht="17.25" customHeight="1">
      <c r="A1976" s="195"/>
      <c r="B1976" s="6" t="s">
        <v>2132</v>
      </c>
      <c r="C1976" s="9"/>
      <c r="D1976" s="6"/>
      <c r="E1976" s="35" t="s">
        <v>79</v>
      </c>
      <c r="F1976" s="35" t="s">
        <v>79</v>
      </c>
      <c r="G1976" s="125">
        <v>3</v>
      </c>
      <c r="H1976" s="125">
        <v>3</v>
      </c>
      <c r="I1976" s="125">
        <v>0</v>
      </c>
      <c r="J1976" s="35">
        <v>223</v>
      </c>
      <c r="K1976" s="131">
        <v>212</v>
      </c>
      <c r="L1976" s="58"/>
      <c r="M1976" s="56"/>
    </row>
    <row r="1977" spans="1:13" ht="17.25" customHeight="1">
      <c r="A1977" s="195"/>
      <c r="B1977" s="6" t="s">
        <v>2133</v>
      </c>
      <c r="C1977" s="9"/>
      <c r="D1977" s="6"/>
      <c r="E1977" s="35" t="s">
        <v>47</v>
      </c>
      <c r="F1977" s="35" t="s">
        <v>47</v>
      </c>
      <c r="G1977" s="125">
        <v>12</v>
      </c>
      <c r="H1977" s="125">
        <v>48</v>
      </c>
      <c r="I1977" s="125">
        <v>27</v>
      </c>
      <c r="J1977" s="35">
        <v>223</v>
      </c>
      <c r="K1977" s="131">
        <v>212</v>
      </c>
      <c r="L1977" s="58"/>
      <c r="M1977" s="56"/>
    </row>
    <row r="1978" spans="1:13" ht="17.25" customHeight="1">
      <c r="A1978" s="195"/>
      <c r="B1978" s="6" t="s">
        <v>2134</v>
      </c>
      <c r="C1978" s="9"/>
      <c r="D1978" s="6"/>
      <c r="E1978" s="35" t="s">
        <v>30</v>
      </c>
      <c r="F1978" s="35" t="s">
        <v>24</v>
      </c>
      <c r="G1978" s="125">
        <v>0</v>
      </c>
      <c r="H1978" s="125">
        <v>4</v>
      </c>
      <c r="I1978" s="125">
        <v>2</v>
      </c>
      <c r="J1978" s="35">
        <v>223</v>
      </c>
      <c r="K1978" s="131">
        <v>212</v>
      </c>
      <c r="L1978" s="58"/>
      <c r="M1978" s="56"/>
    </row>
    <row r="1979" spans="1:13" ht="17.25" customHeight="1">
      <c r="A1979" s="163" t="s">
        <v>232</v>
      </c>
      <c r="B1979" s="6" t="s">
        <v>2135</v>
      </c>
      <c r="C1979" s="9"/>
      <c r="D1979" s="6">
        <v>630</v>
      </c>
      <c r="E1979" s="35" t="s">
        <v>18</v>
      </c>
      <c r="F1979" s="35" t="s">
        <v>19</v>
      </c>
      <c r="G1979" s="125">
        <v>20</v>
      </c>
      <c r="H1979" s="125">
        <v>29</v>
      </c>
      <c r="I1979" s="125">
        <v>17</v>
      </c>
      <c r="J1979" s="35">
        <v>232</v>
      </c>
      <c r="K1979" s="131">
        <v>230</v>
      </c>
      <c r="L1979" s="58">
        <f>100*(J1979*(G1979+H1979+I1979)+J1980*(G1980+H1980+I1980)+J1981*(G1981+H1981+I1981)+J1982*(I1982+H1982+G1982)+J1983*(G1983+H1983+I1983)+J1984*(G1984+H1984+I1984))/(D1979*1000)</f>
        <v>18.00761904761905</v>
      </c>
      <c r="M1979" s="56"/>
    </row>
    <row r="1980" spans="1:13" ht="17.25" customHeight="1">
      <c r="A1980" s="163"/>
      <c r="B1980" s="6" t="s">
        <v>2136</v>
      </c>
      <c r="C1980" s="164" t="s">
        <v>2137</v>
      </c>
      <c r="D1980" s="6"/>
      <c r="E1980" s="35" t="s">
        <v>30</v>
      </c>
      <c r="F1980" s="35" t="s">
        <v>21</v>
      </c>
      <c r="G1980" s="125">
        <v>118</v>
      </c>
      <c r="H1980" s="125">
        <v>101</v>
      </c>
      <c r="I1980" s="125">
        <v>115</v>
      </c>
      <c r="J1980" s="35">
        <v>232</v>
      </c>
      <c r="K1980" s="131">
        <v>230</v>
      </c>
      <c r="L1980" s="58"/>
      <c r="M1980" s="56"/>
    </row>
    <row r="1981" spans="1:13" ht="27" customHeight="1">
      <c r="A1981" s="163"/>
      <c r="B1981" s="9" t="s">
        <v>2138</v>
      </c>
      <c r="C1981" s="164"/>
      <c r="D1981" s="6"/>
      <c r="E1981" s="35" t="s">
        <v>47</v>
      </c>
      <c r="F1981" s="35" t="s">
        <v>22</v>
      </c>
      <c r="G1981" s="125">
        <v>4</v>
      </c>
      <c r="H1981" s="125">
        <v>16</v>
      </c>
      <c r="I1981" s="125">
        <v>5</v>
      </c>
      <c r="J1981" s="35">
        <v>232</v>
      </c>
      <c r="K1981" s="131">
        <v>230</v>
      </c>
      <c r="L1981" s="58"/>
      <c r="M1981" s="56"/>
    </row>
    <row r="1982" spans="1:13" ht="17.25" customHeight="1">
      <c r="A1982" s="163"/>
      <c r="B1982" s="6" t="s">
        <v>1321</v>
      </c>
      <c r="C1982" s="164"/>
      <c r="D1982" s="6"/>
      <c r="E1982" s="35" t="s">
        <v>30</v>
      </c>
      <c r="F1982" s="35" t="s">
        <v>24</v>
      </c>
      <c r="G1982" s="125">
        <v>2</v>
      </c>
      <c r="H1982" s="125">
        <v>0</v>
      </c>
      <c r="I1982" s="125">
        <v>0</v>
      </c>
      <c r="J1982" s="35">
        <v>232</v>
      </c>
      <c r="K1982" s="131">
        <v>230</v>
      </c>
      <c r="L1982" s="58"/>
      <c r="M1982" s="56"/>
    </row>
    <row r="1983" spans="1:13" ht="17.25" customHeight="1">
      <c r="A1983" s="163"/>
      <c r="B1983" s="6" t="s">
        <v>2139</v>
      </c>
      <c r="C1983" s="164"/>
      <c r="D1983" s="6"/>
      <c r="E1983" s="35" t="s">
        <v>22</v>
      </c>
      <c r="F1983" s="35" t="s">
        <v>19</v>
      </c>
      <c r="G1983" s="125">
        <v>18</v>
      </c>
      <c r="H1983" s="125">
        <v>18</v>
      </c>
      <c r="I1983" s="125">
        <v>18</v>
      </c>
      <c r="J1983" s="35">
        <v>232</v>
      </c>
      <c r="K1983" s="131">
        <v>230</v>
      </c>
      <c r="L1983" s="58"/>
      <c r="M1983" s="56"/>
    </row>
    <row r="1984" spans="1:13" ht="17.25" customHeight="1">
      <c r="A1984" s="163"/>
      <c r="B1984" s="6" t="s">
        <v>1762</v>
      </c>
      <c r="C1984" s="164"/>
      <c r="D1984" s="6"/>
      <c r="E1984" s="35" t="s">
        <v>30</v>
      </c>
      <c r="F1984" s="35" t="s">
        <v>24</v>
      </c>
      <c r="G1984" s="125">
        <v>6</v>
      </c>
      <c r="H1984" s="125">
        <v>1</v>
      </c>
      <c r="I1984" s="125">
        <v>1</v>
      </c>
      <c r="J1984" s="35">
        <v>232</v>
      </c>
      <c r="K1984" s="131">
        <v>230</v>
      </c>
      <c r="L1984" s="58"/>
      <c r="M1984" s="56"/>
    </row>
    <row r="1985" spans="1:13" ht="17.25" customHeight="1">
      <c r="A1985" s="163"/>
      <c r="B1985" s="6" t="s">
        <v>2140</v>
      </c>
      <c r="C1985" s="9"/>
      <c r="D1985" s="6">
        <v>400</v>
      </c>
      <c r="E1985" s="35" t="s">
        <v>18</v>
      </c>
      <c r="F1985" s="35" t="s">
        <v>18</v>
      </c>
      <c r="G1985" s="125">
        <v>2</v>
      </c>
      <c r="H1985" s="125">
        <v>0</v>
      </c>
      <c r="I1985" s="125">
        <v>0</v>
      </c>
      <c r="J1985" s="35">
        <v>233</v>
      </c>
      <c r="K1985" s="131">
        <v>232</v>
      </c>
      <c r="L1985" s="58">
        <f>100*(J1985*(G1985+H1985+I1985)+J1986*(G1986+H1986+I1986))/(D1985*1000)</f>
        <v>1.10675</v>
      </c>
      <c r="M1985" s="56"/>
    </row>
    <row r="1986" spans="1:13" ht="27" customHeight="1">
      <c r="A1986" s="163"/>
      <c r="B1986" s="9" t="s">
        <v>2141</v>
      </c>
      <c r="C1986" s="9"/>
      <c r="D1986" s="6"/>
      <c r="E1986" s="35" t="s">
        <v>47</v>
      </c>
      <c r="F1986" s="35" t="s">
        <v>22</v>
      </c>
      <c r="G1986" s="132">
        <v>3</v>
      </c>
      <c r="H1986" s="132">
        <v>4</v>
      </c>
      <c r="I1986" s="132">
        <v>10</v>
      </c>
      <c r="J1986" s="35">
        <v>233</v>
      </c>
      <c r="K1986" s="131">
        <v>232</v>
      </c>
      <c r="L1986" s="58"/>
      <c r="M1986" s="56"/>
    </row>
    <row r="1987" spans="1:13" ht="17.25" customHeight="1">
      <c r="A1987" s="167" t="s">
        <v>755</v>
      </c>
      <c r="B1987" s="6" t="s">
        <v>2142</v>
      </c>
      <c r="C1987" s="9"/>
      <c r="D1987" s="6">
        <v>400</v>
      </c>
      <c r="E1987" s="35" t="s">
        <v>24</v>
      </c>
      <c r="F1987" s="35" t="s">
        <v>22</v>
      </c>
      <c r="G1987" s="132">
        <v>33</v>
      </c>
      <c r="H1987" s="132">
        <v>26</v>
      </c>
      <c r="I1987" s="132">
        <v>23</v>
      </c>
      <c r="J1987" s="35">
        <v>221</v>
      </c>
      <c r="K1987" s="131">
        <v>218</v>
      </c>
      <c r="L1987" s="58">
        <f>100*(J1987*(G1987+H1987+I1987)+J1988*(G1988+H1988+I1988)+J1989*(G1989+H1989+I1989)+J1990*(I1990+H1990+G1990)+J1991*(G1991+H1991+I1991))/(D1987*1000)</f>
        <v>14.86225</v>
      </c>
      <c r="M1987" s="56"/>
    </row>
    <row r="1988" spans="1:13" ht="17.25" customHeight="1">
      <c r="A1988" s="167"/>
      <c r="B1988" s="6" t="s">
        <v>2143</v>
      </c>
      <c r="C1988" s="169" t="s">
        <v>2144</v>
      </c>
      <c r="D1988" s="6"/>
      <c r="E1988" s="35" t="s">
        <v>26</v>
      </c>
      <c r="F1988" s="35" t="s">
        <v>24</v>
      </c>
      <c r="G1988" s="132">
        <v>36</v>
      </c>
      <c r="H1988" s="132">
        <v>31</v>
      </c>
      <c r="I1988" s="132">
        <v>57</v>
      </c>
      <c r="J1988" s="35">
        <v>221</v>
      </c>
      <c r="K1988" s="131">
        <v>218</v>
      </c>
      <c r="L1988" s="58"/>
      <c r="M1988" s="56"/>
    </row>
    <row r="1989" spans="1:13" ht="17.25" customHeight="1">
      <c r="A1989" s="167"/>
      <c r="B1989" s="6" t="s">
        <v>2145</v>
      </c>
      <c r="C1989" s="169"/>
      <c r="D1989" s="6"/>
      <c r="E1989" s="35" t="s">
        <v>24</v>
      </c>
      <c r="F1989" s="35" t="s">
        <v>22</v>
      </c>
      <c r="G1989" s="132">
        <v>0</v>
      </c>
      <c r="H1989" s="132">
        <v>0</v>
      </c>
      <c r="I1989" s="132">
        <v>1</v>
      </c>
      <c r="J1989" s="35">
        <v>221</v>
      </c>
      <c r="K1989" s="131">
        <v>218</v>
      </c>
      <c r="L1989" s="58"/>
      <c r="M1989" s="56"/>
    </row>
    <row r="1990" spans="1:13" ht="17.25" customHeight="1">
      <c r="A1990" s="167"/>
      <c r="B1990" s="6" t="s">
        <v>2146</v>
      </c>
      <c r="C1990" s="169"/>
      <c r="D1990" s="6"/>
      <c r="E1990" s="35" t="s">
        <v>26</v>
      </c>
      <c r="F1990" s="35" t="s">
        <v>18</v>
      </c>
      <c r="G1990" s="132">
        <v>13</v>
      </c>
      <c r="H1990" s="132">
        <v>18</v>
      </c>
      <c r="I1990" s="132">
        <v>30</v>
      </c>
      <c r="J1990" s="35">
        <v>221</v>
      </c>
      <c r="K1990" s="131">
        <v>218</v>
      </c>
      <c r="L1990" s="58"/>
      <c r="M1990" s="56"/>
    </row>
    <row r="1991" spans="1:13" ht="17.25" customHeight="1">
      <c r="A1991" s="167"/>
      <c r="B1991" s="6" t="s">
        <v>2147</v>
      </c>
      <c r="C1991" s="9"/>
      <c r="D1991" s="6"/>
      <c r="E1991" s="35" t="s">
        <v>79</v>
      </c>
      <c r="F1991" s="35" t="s">
        <v>79</v>
      </c>
      <c r="G1991" s="132">
        <v>0</v>
      </c>
      <c r="H1991" s="132">
        <v>0</v>
      </c>
      <c r="I1991" s="132">
        <v>1</v>
      </c>
      <c r="J1991" s="35">
        <v>221</v>
      </c>
      <c r="K1991" s="131">
        <v>218</v>
      </c>
      <c r="L1991" s="58"/>
      <c r="M1991" s="56"/>
    </row>
    <row r="1992" spans="1:13" ht="17.25" customHeight="1">
      <c r="A1992" s="167"/>
      <c r="B1992" s="6" t="s">
        <v>2148</v>
      </c>
      <c r="C1992" s="9"/>
      <c r="D1992" s="6">
        <v>400</v>
      </c>
      <c r="E1992" s="35" t="s">
        <v>79</v>
      </c>
      <c r="F1992" s="35" t="s">
        <v>79</v>
      </c>
      <c r="G1992" s="125">
        <v>7</v>
      </c>
      <c r="H1992" s="125"/>
      <c r="I1992" s="125"/>
      <c r="J1992" s="35">
        <v>230</v>
      </c>
      <c r="K1992" s="131">
        <v>225</v>
      </c>
      <c r="L1992" s="58">
        <f>100*(J1992*(G1992+H1992+I1992)+J1993*(G1993+H1993+I1993)+J1994*(G1994+H1994+I1994)+J1995*(I1995+H1995+G1995)+J1996*(G1996+H1996+I1996)+J1997*(G1997+H1997+I1997)+J1998*(G1998+H1998+I1998)+J1999*(I1999+H1999+G1999)+J2000*(G2000+H2000+I2000)+J2001*(I2001+H2001+G2001)+J2002*(G2002+H2002+I2002)+J2003*(G2003+H2003+I2003))/(D1992*1000)</f>
        <v>33.81</v>
      </c>
      <c r="M1992" s="56"/>
    </row>
    <row r="1993" spans="1:13" ht="17.25" customHeight="1">
      <c r="A1993" s="167"/>
      <c r="B1993" s="6" t="s">
        <v>2149</v>
      </c>
      <c r="C1993" s="106"/>
      <c r="D1993" s="6"/>
      <c r="E1993" s="35" t="s">
        <v>79</v>
      </c>
      <c r="F1993" s="35" t="s">
        <v>80</v>
      </c>
      <c r="G1993" s="125">
        <v>7</v>
      </c>
      <c r="H1993" s="125">
        <v>1</v>
      </c>
      <c r="I1993" s="125">
        <v>9</v>
      </c>
      <c r="J1993" s="35">
        <v>230</v>
      </c>
      <c r="K1993" s="131">
        <v>225</v>
      </c>
      <c r="L1993" s="58"/>
      <c r="M1993" s="56"/>
    </row>
    <row r="1994" spans="1:13" ht="17.25" customHeight="1">
      <c r="A1994" s="167"/>
      <c r="B1994" s="6" t="s">
        <v>2150</v>
      </c>
      <c r="C1994" s="9"/>
      <c r="D1994" s="6"/>
      <c r="E1994" s="35" t="s">
        <v>21</v>
      </c>
      <c r="F1994" s="35" t="s">
        <v>22</v>
      </c>
      <c r="G1994" s="125">
        <v>3</v>
      </c>
      <c r="H1994" s="125">
        <v>0</v>
      </c>
      <c r="I1994" s="125">
        <v>3</v>
      </c>
      <c r="J1994" s="35">
        <v>230</v>
      </c>
      <c r="K1994" s="131">
        <v>225</v>
      </c>
      <c r="L1994" s="58"/>
      <c r="M1994" s="56"/>
    </row>
    <row r="1995" spans="1:13" ht="17.25" customHeight="1">
      <c r="A1995" s="167"/>
      <c r="B1995" s="6" t="s">
        <v>2151</v>
      </c>
      <c r="C1995" s="9"/>
      <c r="D1995" s="6"/>
      <c r="E1995" s="35" t="s">
        <v>26</v>
      </c>
      <c r="F1995" s="35" t="s">
        <v>24</v>
      </c>
      <c r="G1995" s="125">
        <v>1</v>
      </c>
      <c r="H1995" s="125">
        <v>1</v>
      </c>
      <c r="I1995" s="125">
        <v>0</v>
      </c>
      <c r="J1995" s="35">
        <v>230</v>
      </c>
      <c r="K1995" s="131">
        <v>225</v>
      </c>
      <c r="L1995" s="58"/>
      <c r="M1995" s="56"/>
    </row>
    <row r="1996" spans="1:13" ht="17.25" customHeight="1">
      <c r="A1996" s="167"/>
      <c r="B1996" s="6" t="s">
        <v>2152</v>
      </c>
      <c r="C1996" s="9"/>
      <c r="D1996" s="6"/>
      <c r="E1996" s="35" t="s">
        <v>21</v>
      </c>
      <c r="F1996" s="35" t="s">
        <v>22</v>
      </c>
      <c r="G1996" s="125">
        <v>45</v>
      </c>
      <c r="H1996" s="125">
        <v>96</v>
      </c>
      <c r="I1996" s="125">
        <v>68</v>
      </c>
      <c r="J1996" s="35">
        <v>230</v>
      </c>
      <c r="K1996" s="131">
        <v>225</v>
      </c>
      <c r="L1996" s="58"/>
      <c r="M1996" s="56"/>
    </row>
    <row r="1997" spans="1:13" ht="17.25" customHeight="1">
      <c r="A1997" s="167"/>
      <c r="B1997" s="6" t="s">
        <v>2153</v>
      </c>
      <c r="C1997" s="9"/>
      <c r="D1997" s="6"/>
      <c r="E1997" s="35" t="s">
        <v>21</v>
      </c>
      <c r="F1997" s="35" t="s">
        <v>22</v>
      </c>
      <c r="G1997" s="125">
        <v>24</v>
      </c>
      <c r="H1997" s="125">
        <v>13</v>
      </c>
      <c r="I1997" s="125">
        <v>36</v>
      </c>
      <c r="J1997" s="35">
        <v>230</v>
      </c>
      <c r="K1997" s="131">
        <v>225</v>
      </c>
      <c r="L1997" s="58"/>
      <c r="M1997" s="56"/>
    </row>
    <row r="1998" spans="1:13" ht="17.25" customHeight="1">
      <c r="A1998" s="167"/>
      <c r="B1998" s="7" t="s">
        <v>2154</v>
      </c>
      <c r="C1998" s="9"/>
      <c r="D1998" s="6"/>
      <c r="E1998" s="35" t="s">
        <v>19</v>
      </c>
      <c r="F1998" s="35" t="s">
        <v>19</v>
      </c>
      <c r="G1998" s="125">
        <v>3</v>
      </c>
      <c r="H1998" s="125">
        <v>30</v>
      </c>
      <c r="I1998" s="125">
        <v>14</v>
      </c>
      <c r="J1998" s="35">
        <v>230</v>
      </c>
      <c r="K1998" s="131">
        <v>225</v>
      </c>
      <c r="L1998" s="58"/>
      <c r="M1998" s="56"/>
    </row>
    <row r="1999" spans="1:13" ht="17.25" customHeight="1">
      <c r="A1999" s="167"/>
      <c r="B1999" s="7" t="s">
        <v>2155</v>
      </c>
      <c r="C1999" s="9"/>
      <c r="D1999" s="6"/>
      <c r="E1999" s="35" t="s">
        <v>22</v>
      </c>
      <c r="F1999" s="35" t="s">
        <v>19</v>
      </c>
      <c r="G1999" s="125">
        <v>24</v>
      </c>
      <c r="H1999" s="125">
        <v>13</v>
      </c>
      <c r="I1999" s="125">
        <v>17</v>
      </c>
      <c r="J1999" s="35">
        <v>230</v>
      </c>
      <c r="K1999" s="131">
        <v>225</v>
      </c>
      <c r="L1999" s="58"/>
      <c r="M1999" s="56"/>
    </row>
    <row r="2000" spans="1:13" ht="17.25" customHeight="1">
      <c r="A2000" s="167"/>
      <c r="B2000" s="7" t="s">
        <v>337</v>
      </c>
      <c r="C2000" s="9"/>
      <c r="D2000" s="6"/>
      <c r="E2000" s="35" t="s">
        <v>22</v>
      </c>
      <c r="F2000" s="35" t="s">
        <v>19</v>
      </c>
      <c r="G2000" s="125">
        <v>0</v>
      </c>
      <c r="H2000" s="125">
        <v>0</v>
      </c>
      <c r="I2000" s="125">
        <v>1</v>
      </c>
      <c r="J2000" s="35">
        <v>230</v>
      </c>
      <c r="K2000" s="131">
        <v>225</v>
      </c>
      <c r="L2000" s="58"/>
      <c r="M2000" s="56"/>
    </row>
    <row r="2001" spans="1:13" ht="17.25" customHeight="1">
      <c r="A2001" s="167"/>
      <c r="B2001" s="7" t="s">
        <v>2156</v>
      </c>
      <c r="C2001" s="9"/>
      <c r="D2001" s="6"/>
      <c r="E2001" s="35" t="s">
        <v>21</v>
      </c>
      <c r="F2001" s="35" t="s">
        <v>22</v>
      </c>
      <c r="G2001" s="125">
        <v>6</v>
      </c>
      <c r="H2001" s="125">
        <v>28</v>
      </c>
      <c r="I2001" s="125">
        <v>13</v>
      </c>
      <c r="J2001" s="35">
        <v>230</v>
      </c>
      <c r="K2001" s="131">
        <v>225</v>
      </c>
      <c r="L2001" s="58"/>
      <c r="M2001" s="56"/>
    </row>
    <row r="2002" spans="1:13" ht="17.25" customHeight="1">
      <c r="A2002" s="167"/>
      <c r="B2002" s="7" t="s">
        <v>2157</v>
      </c>
      <c r="C2002" s="9"/>
      <c r="D2002" s="6"/>
      <c r="E2002" s="35" t="s">
        <v>21</v>
      </c>
      <c r="F2002" s="35" t="s">
        <v>21</v>
      </c>
      <c r="G2002" s="125">
        <v>46</v>
      </c>
      <c r="H2002" s="125">
        <v>39</v>
      </c>
      <c r="I2002" s="125">
        <v>28</v>
      </c>
      <c r="J2002" s="35">
        <v>230</v>
      </c>
      <c r="K2002" s="131">
        <v>225</v>
      </c>
      <c r="L2002" s="58"/>
      <c r="M2002" s="56"/>
    </row>
    <row r="2003" spans="1:13" ht="17.25" customHeight="1">
      <c r="A2003" s="167"/>
      <c r="B2003" s="7" t="s">
        <v>151</v>
      </c>
      <c r="C2003" s="9"/>
      <c r="D2003" s="6"/>
      <c r="E2003" s="35" t="s">
        <v>30</v>
      </c>
      <c r="F2003" s="35" t="s">
        <v>21</v>
      </c>
      <c r="G2003" s="125">
        <v>4</v>
      </c>
      <c r="H2003" s="125">
        <v>2</v>
      </c>
      <c r="I2003" s="125">
        <v>6</v>
      </c>
      <c r="J2003" s="35">
        <v>230</v>
      </c>
      <c r="K2003" s="131">
        <v>225</v>
      </c>
      <c r="L2003" s="58"/>
      <c r="M2003" s="56"/>
    </row>
    <row r="2004" spans="1:13" ht="17.25" customHeight="1">
      <c r="A2004" s="167"/>
      <c r="B2004" s="6" t="s">
        <v>2158</v>
      </c>
      <c r="C2004" s="169" t="s">
        <v>2159</v>
      </c>
      <c r="D2004" s="6">
        <v>630</v>
      </c>
      <c r="E2004" s="35" t="s">
        <v>22</v>
      </c>
      <c r="F2004" s="35" t="s">
        <v>19</v>
      </c>
      <c r="G2004" s="125">
        <v>8</v>
      </c>
      <c r="H2004" s="125">
        <v>1</v>
      </c>
      <c r="I2004" s="125">
        <v>4</v>
      </c>
      <c r="J2004" s="126">
        <v>229</v>
      </c>
      <c r="K2004" s="127">
        <v>225</v>
      </c>
      <c r="L2004" s="58">
        <f>100*(J2004*(G2004+H2004+I2004)+J2005*(G2005+H2005+I2005)+J2006*(G2006+H2006+I2006)+J2007*(I2007+H2007+G2007)+J2008*(G2008+H2008+I2008)+J2009*(G2009+H2009+I2009)+J2010*(G2010+H2010+I2010)+J2011*(I2011+H2011+G2011)+J2012*(G2012+H2012+I2012))/(D2004*1000)</f>
        <v>22.9</v>
      </c>
      <c r="M2004" s="56"/>
    </row>
    <row r="2005" spans="1:13" ht="17.25" customHeight="1">
      <c r="A2005" s="167"/>
      <c r="B2005" s="7" t="s">
        <v>2160</v>
      </c>
      <c r="C2005" s="169"/>
      <c r="D2005" s="6"/>
      <c r="E2005" s="35" t="s">
        <v>26</v>
      </c>
      <c r="F2005" s="35" t="s">
        <v>18</v>
      </c>
      <c r="G2005" s="125">
        <v>11</v>
      </c>
      <c r="H2005" s="125">
        <v>25</v>
      </c>
      <c r="I2005" s="125">
        <v>16</v>
      </c>
      <c r="J2005" s="126">
        <v>229</v>
      </c>
      <c r="K2005" s="127">
        <v>225</v>
      </c>
      <c r="L2005" s="58"/>
      <c r="M2005" s="56"/>
    </row>
    <row r="2006" spans="1:13" ht="17.25" customHeight="1">
      <c r="A2006" s="167"/>
      <c r="B2006" s="7" t="s">
        <v>2161</v>
      </c>
      <c r="C2006" s="169"/>
      <c r="D2006" s="6"/>
      <c r="E2006" s="35" t="s">
        <v>47</v>
      </c>
      <c r="F2006" s="35" t="s">
        <v>22</v>
      </c>
      <c r="G2006" s="125">
        <v>49</v>
      </c>
      <c r="H2006" s="125">
        <v>40</v>
      </c>
      <c r="I2006" s="125">
        <v>40</v>
      </c>
      <c r="J2006" s="126">
        <v>229</v>
      </c>
      <c r="K2006" s="127">
        <v>225</v>
      </c>
      <c r="L2006" s="58"/>
      <c r="M2006" s="56"/>
    </row>
    <row r="2007" spans="1:13" ht="17.25" customHeight="1">
      <c r="A2007" s="167"/>
      <c r="B2007" s="7" t="s">
        <v>2162</v>
      </c>
      <c r="C2007" s="9"/>
      <c r="D2007" s="6"/>
      <c r="E2007" s="35" t="s">
        <v>21</v>
      </c>
      <c r="F2007" s="35" t="s">
        <v>18</v>
      </c>
      <c r="G2007" s="125">
        <v>19</v>
      </c>
      <c r="H2007" s="125">
        <v>19</v>
      </c>
      <c r="I2007" s="125">
        <v>24</v>
      </c>
      <c r="J2007" s="126">
        <v>229</v>
      </c>
      <c r="K2007" s="127">
        <v>225</v>
      </c>
      <c r="L2007" s="58"/>
      <c r="M2007" s="56"/>
    </row>
    <row r="2008" spans="1:13" ht="17.25" customHeight="1">
      <c r="A2008" s="167"/>
      <c r="B2008" s="7" t="s">
        <v>2163</v>
      </c>
      <c r="C2008" s="9"/>
      <c r="D2008" s="6"/>
      <c r="E2008" s="35" t="s">
        <v>47</v>
      </c>
      <c r="F2008" s="35" t="s">
        <v>24</v>
      </c>
      <c r="G2008" s="125">
        <v>25</v>
      </c>
      <c r="H2008" s="125">
        <v>25</v>
      </c>
      <c r="I2008" s="125">
        <v>28</v>
      </c>
      <c r="J2008" s="126">
        <v>229</v>
      </c>
      <c r="K2008" s="127">
        <v>225</v>
      </c>
      <c r="L2008" s="58"/>
      <c r="M2008" s="56"/>
    </row>
    <row r="2009" spans="1:13" ht="17.25" customHeight="1">
      <c r="A2009" s="167"/>
      <c r="B2009" s="7" t="s">
        <v>2164</v>
      </c>
      <c r="C2009" s="9"/>
      <c r="D2009" s="6"/>
      <c r="E2009" s="35" t="s">
        <v>47</v>
      </c>
      <c r="F2009" s="35" t="s">
        <v>18</v>
      </c>
      <c r="G2009" s="125">
        <v>17</v>
      </c>
      <c r="H2009" s="125">
        <v>15</v>
      </c>
      <c r="I2009" s="125">
        <v>32</v>
      </c>
      <c r="J2009" s="126">
        <v>229</v>
      </c>
      <c r="K2009" s="127">
        <v>225</v>
      </c>
      <c r="L2009" s="58"/>
      <c r="M2009" s="56"/>
    </row>
    <row r="2010" spans="1:13" ht="17.25" customHeight="1">
      <c r="A2010" s="167"/>
      <c r="B2010" s="7" t="s">
        <v>2165</v>
      </c>
      <c r="C2010" s="9"/>
      <c r="D2010" s="6"/>
      <c r="E2010" s="35" t="s">
        <v>47</v>
      </c>
      <c r="F2010" s="35" t="s">
        <v>24</v>
      </c>
      <c r="G2010" s="125">
        <v>1</v>
      </c>
      <c r="H2010" s="125">
        <v>1</v>
      </c>
      <c r="I2010" s="125">
        <v>0</v>
      </c>
      <c r="J2010" s="126">
        <v>229</v>
      </c>
      <c r="K2010" s="127">
        <v>225</v>
      </c>
      <c r="L2010" s="58"/>
      <c r="M2010" s="56"/>
    </row>
    <row r="2011" spans="1:13" ht="17.25" customHeight="1">
      <c r="A2011" s="167"/>
      <c r="B2011" s="7" t="s">
        <v>2166</v>
      </c>
      <c r="C2011" s="9"/>
      <c r="D2011" s="6"/>
      <c r="E2011" s="35" t="s">
        <v>30</v>
      </c>
      <c r="F2011" s="35" t="s">
        <v>30</v>
      </c>
      <c r="G2011" s="125">
        <v>53</v>
      </c>
      <c r="H2011" s="125">
        <v>64</v>
      </c>
      <c r="I2011" s="125">
        <v>76</v>
      </c>
      <c r="J2011" s="126">
        <v>229</v>
      </c>
      <c r="K2011" s="127">
        <v>225</v>
      </c>
      <c r="L2011" s="58"/>
      <c r="M2011" s="56"/>
    </row>
    <row r="2012" spans="1:13" ht="17.25" customHeight="1">
      <c r="A2012" s="167"/>
      <c r="B2012" s="7" t="s">
        <v>2167</v>
      </c>
      <c r="C2012" s="9"/>
      <c r="D2012" s="6"/>
      <c r="E2012" s="35" t="s">
        <v>24</v>
      </c>
      <c r="F2012" s="35" t="s">
        <v>22</v>
      </c>
      <c r="G2012" s="125">
        <v>5</v>
      </c>
      <c r="H2012" s="125">
        <v>22</v>
      </c>
      <c r="I2012" s="125">
        <v>10</v>
      </c>
      <c r="J2012" s="126">
        <v>229</v>
      </c>
      <c r="K2012" s="127">
        <v>225</v>
      </c>
      <c r="L2012" s="58"/>
      <c r="M2012" s="56"/>
    </row>
    <row r="2013" spans="1:13" ht="17.25" customHeight="1">
      <c r="A2013" s="167"/>
      <c r="B2013" s="6" t="s">
        <v>2168</v>
      </c>
      <c r="C2013" s="9"/>
      <c r="D2013" s="6">
        <v>400</v>
      </c>
      <c r="E2013" s="35" t="s">
        <v>24</v>
      </c>
      <c r="F2013" s="35" t="s">
        <v>22</v>
      </c>
      <c r="G2013" s="125">
        <v>16</v>
      </c>
      <c r="H2013" s="125">
        <v>12</v>
      </c>
      <c r="I2013" s="125">
        <v>6</v>
      </c>
      <c r="J2013" s="126">
        <v>228</v>
      </c>
      <c r="K2013" s="127">
        <v>224</v>
      </c>
      <c r="L2013" s="58">
        <f>100*(J2013*(G2013+H2013+I2013)+J2014*(G2014+H2014+I2014)+J2015*(G2015+H2015+I2015)+J2016*(I2016+H2016+G2016)+J2017*(G2017+H2017+I2017)+J2018*(G2018+H2018+I2018)+J2019*(I2019+H2019+G2019)+J2020*(G2020+H2020+I2020))/(D2013*1000)</f>
        <v>38.589</v>
      </c>
      <c r="M2013" s="56"/>
    </row>
    <row r="2014" spans="1:13" ht="17.25" customHeight="1">
      <c r="A2014" s="167"/>
      <c r="B2014" s="7" t="s">
        <v>2169</v>
      </c>
      <c r="C2014" s="9"/>
      <c r="D2014" s="6"/>
      <c r="E2014" s="35" t="s">
        <v>30</v>
      </c>
      <c r="F2014" s="35" t="s">
        <v>24</v>
      </c>
      <c r="G2014" s="125">
        <v>27</v>
      </c>
      <c r="H2014" s="125">
        <v>10</v>
      </c>
      <c r="I2014" s="125">
        <v>18</v>
      </c>
      <c r="J2014" s="126">
        <v>228</v>
      </c>
      <c r="K2014" s="127">
        <v>224</v>
      </c>
      <c r="L2014" s="58"/>
      <c r="M2014" s="56"/>
    </row>
    <row r="2015" spans="1:13" ht="17.25" customHeight="1">
      <c r="A2015" s="167"/>
      <c r="B2015" s="7" t="s">
        <v>2170</v>
      </c>
      <c r="C2015" s="9"/>
      <c r="D2015" s="6"/>
      <c r="E2015" s="35" t="s">
        <v>26</v>
      </c>
      <c r="F2015" s="35" t="s">
        <v>24</v>
      </c>
      <c r="G2015" s="125">
        <v>52</v>
      </c>
      <c r="H2015" s="125">
        <v>45</v>
      </c>
      <c r="I2015" s="125">
        <v>46</v>
      </c>
      <c r="J2015" s="126">
        <v>228</v>
      </c>
      <c r="K2015" s="127">
        <v>224</v>
      </c>
      <c r="L2015" s="58"/>
      <c r="M2015" s="56"/>
    </row>
    <row r="2016" spans="1:13" ht="17.25" customHeight="1">
      <c r="A2016" s="167"/>
      <c r="B2016" s="7" t="s">
        <v>2165</v>
      </c>
      <c r="C2016" s="9"/>
      <c r="D2016" s="6"/>
      <c r="E2016" s="35" t="s">
        <v>26</v>
      </c>
      <c r="F2016" s="35" t="s">
        <v>18</v>
      </c>
      <c r="G2016" s="125">
        <v>63</v>
      </c>
      <c r="H2016" s="125">
        <v>52</v>
      </c>
      <c r="I2016" s="125">
        <v>43</v>
      </c>
      <c r="J2016" s="126">
        <v>228</v>
      </c>
      <c r="K2016" s="127">
        <v>224</v>
      </c>
      <c r="L2016" s="58"/>
      <c r="M2016" s="56"/>
    </row>
    <row r="2017" spans="1:13" ht="17.25" customHeight="1">
      <c r="A2017" s="167"/>
      <c r="B2017" s="7" t="s">
        <v>2171</v>
      </c>
      <c r="C2017" s="9"/>
      <c r="D2017" s="6"/>
      <c r="E2017" s="35" t="s">
        <v>30</v>
      </c>
      <c r="F2017" s="35" t="s">
        <v>26</v>
      </c>
      <c r="G2017" s="125">
        <v>35</v>
      </c>
      <c r="H2017" s="125">
        <v>15</v>
      </c>
      <c r="I2017" s="125">
        <v>41</v>
      </c>
      <c r="J2017" s="126">
        <v>228</v>
      </c>
      <c r="K2017" s="127">
        <v>224</v>
      </c>
      <c r="L2017" s="58"/>
      <c r="M2017" s="56"/>
    </row>
    <row r="2018" spans="1:13" ht="17.25" customHeight="1">
      <c r="A2018" s="167"/>
      <c r="B2018" s="7" t="s">
        <v>2172</v>
      </c>
      <c r="C2018" s="9"/>
      <c r="D2018" s="6"/>
      <c r="E2018" s="35" t="s">
        <v>22</v>
      </c>
      <c r="F2018" s="35" t="s">
        <v>19</v>
      </c>
      <c r="G2018" s="125">
        <v>6</v>
      </c>
      <c r="H2018" s="125">
        <v>3</v>
      </c>
      <c r="I2018" s="125">
        <v>5</v>
      </c>
      <c r="J2018" s="126">
        <v>228</v>
      </c>
      <c r="K2018" s="127">
        <v>224</v>
      </c>
      <c r="L2018" s="58"/>
      <c r="M2018" s="56"/>
    </row>
    <row r="2019" spans="1:13" ht="17.25" customHeight="1">
      <c r="A2019" s="167"/>
      <c r="B2019" s="7" t="s">
        <v>2173</v>
      </c>
      <c r="C2019" s="9"/>
      <c r="D2019" s="6"/>
      <c r="E2019" s="35" t="s">
        <v>21</v>
      </c>
      <c r="F2019" s="35" t="s">
        <v>18</v>
      </c>
      <c r="G2019" s="125">
        <v>5</v>
      </c>
      <c r="H2019" s="125">
        <v>3</v>
      </c>
      <c r="I2019" s="125">
        <v>9</v>
      </c>
      <c r="J2019" s="126">
        <v>228</v>
      </c>
      <c r="K2019" s="127">
        <v>224</v>
      </c>
      <c r="L2019" s="58"/>
      <c r="M2019" s="56"/>
    </row>
    <row r="2020" spans="1:13" ht="17.25" customHeight="1">
      <c r="A2020" s="167"/>
      <c r="B2020" s="7" t="s">
        <v>2174</v>
      </c>
      <c r="C2020" s="9"/>
      <c r="D2020" s="6"/>
      <c r="E2020" s="35" t="s">
        <v>47</v>
      </c>
      <c r="F2020" s="35" t="s">
        <v>18</v>
      </c>
      <c r="G2020" s="125">
        <v>36</v>
      </c>
      <c r="H2020" s="125">
        <v>56</v>
      </c>
      <c r="I2020" s="125">
        <v>73</v>
      </c>
      <c r="J2020" s="126">
        <v>228</v>
      </c>
      <c r="K2020" s="127">
        <v>224</v>
      </c>
      <c r="L2020" s="58"/>
      <c r="M2020" s="56"/>
    </row>
    <row r="2021" spans="1:13" ht="17.25" customHeight="1">
      <c r="A2021" s="163" t="s">
        <v>232</v>
      </c>
      <c r="B2021" s="6" t="s">
        <v>2175</v>
      </c>
      <c r="C2021" s="9"/>
      <c r="D2021" s="6">
        <v>400</v>
      </c>
      <c r="E2021" s="35" t="s">
        <v>19</v>
      </c>
      <c r="F2021" s="35" t="s">
        <v>19</v>
      </c>
      <c r="G2021" s="125">
        <v>12</v>
      </c>
      <c r="H2021" s="125">
        <v>23</v>
      </c>
      <c r="I2021" s="125">
        <v>1</v>
      </c>
      <c r="J2021" s="126">
        <v>235</v>
      </c>
      <c r="K2021" s="127">
        <v>227</v>
      </c>
      <c r="L2021" s="58">
        <f>100*(J2021*(G2021+H2021+I2021)+J2022*(G2022+H2022+I2022)+J2023*(G2023+H2023+I2023)+J2024*(I2024+H2024+G2024)+J2025*(G2025+H2025+I2025)+J2026*(G2026+H2026+I2026)+J2027*(G2027+H2027+I2027)+J2028*(I2028+H2028+G2028)+J2029*(G2029+H2029+I2029)+J2030*(I2030+H2030+G2030)+J2031*(G2031+H2031+I2031)+J2032*(G2032+H2032+I2032))/(D2021*1000)</f>
        <v>33.7225</v>
      </c>
      <c r="M2021" s="56"/>
    </row>
    <row r="2022" spans="1:13" ht="17.25" customHeight="1">
      <c r="A2022" s="163"/>
      <c r="B2022" s="7" t="s">
        <v>2176</v>
      </c>
      <c r="C2022" s="169" t="s">
        <v>2177</v>
      </c>
      <c r="D2022" s="6"/>
      <c r="E2022" s="35" t="s">
        <v>21</v>
      </c>
      <c r="F2022" s="35" t="s">
        <v>18</v>
      </c>
      <c r="G2022" s="125">
        <v>8</v>
      </c>
      <c r="H2022" s="125">
        <v>6</v>
      </c>
      <c r="I2022" s="125">
        <v>7</v>
      </c>
      <c r="J2022" s="126">
        <v>235</v>
      </c>
      <c r="K2022" s="127">
        <v>227</v>
      </c>
      <c r="L2022" s="58"/>
      <c r="M2022" s="56"/>
    </row>
    <row r="2023" spans="1:13" ht="17.25" customHeight="1">
      <c r="A2023" s="163"/>
      <c r="B2023" s="7" t="s">
        <v>2178</v>
      </c>
      <c r="C2023" s="169"/>
      <c r="D2023" s="6"/>
      <c r="E2023" s="35" t="s">
        <v>26</v>
      </c>
      <c r="F2023" s="35" t="s">
        <v>24</v>
      </c>
      <c r="G2023" s="125">
        <v>36</v>
      </c>
      <c r="H2023" s="125">
        <v>46</v>
      </c>
      <c r="I2023" s="125">
        <v>32</v>
      </c>
      <c r="J2023" s="126">
        <v>235</v>
      </c>
      <c r="K2023" s="127">
        <v>227</v>
      </c>
      <c r="L2023" s="58"/>
      <c r="M2023" s="56"/>
    </row>
    <row r="2024" spans="1:13" ht="17.25" customHeight="1">
      <c r="A2024" s="163"/>
      <c r="B2024" s="7" t="s">
        <v>2179</v>
      </c>
      <c r="C2024" s="169"/>
      <c r="D2024" s="6"/>
      <c r="E2024" s="35" t="s">
        <v>18</v>
      </c>
      <c r="F2024" s="35" t="s">
        <v>19</v>
      </c>
      <c r="G2024" s="125">
        <v>45</v>
      </c>
      <c r="H2024" s="125">
        <v>43</v>
      </c>
      <c r="I2024" s="125">
        <v>44</v>
      </c>
      <c r="J2024" s="126">
        <v>235</v>
      </c>
      <c r="K2024" s="127">
        <v>227</v>
      </c>
      <c r="L2024" s="58"/>
      <c r="M2024" s="56"/>
    </row>
    <row r="2025" spans="1:13" ht="17.25" customHeight="1">
      <c r="A2025" s="163"/>
      <c r="B2025" s="7" t="s">
        <v>2180</v>
      </c>
      <c r="C2025" s="169"/>
      <c r="D2025" s="6"/>
      <c r="E2025" s="35" t="s">
        <v>21</v>
      </c>
      <c r="F2025" s="35" t="s">
        <v>18</v>
      </c>
      <c r="G2025" s="125">
        <v>8</v>
      </c>
      <c r="H2025" s="125">
        <v>21</v>
      </c>
      <c r="I2025" s="125">
        <v>19</v>
      </c>
      <c r="J2025" s="126">
        <v>235</v>
      </c>
      <c r="K2025" s="127">
        <v>227</v>
      </c>
      <c r="L2025" s="58"/>
      <c r="M2025" s="56"/>
    </row>
    <row r="2026" spans="1:13" ht="17.25" customHeight="1">
      <c r="A2026" s="163"/>
      <c r="B2026" s="7" t="s">
        <v>2181</v>
      </c>
      <c r="C2026" s="9"/>
      <c r="D2026" s="6"/>
      <c r="E2026" s="35" t="s">
        <v>26</v>
      </c>
      <c r="F2026" s="35" t="s">
        <v>21</v>
      </c>
      <c r="G2026" s="125">
        <v>9</v>
      </c>
      <c r="H2026" s="125">
        <v>13</v>
      </c>
      <c r="I2026" s="125">
        <v>23</v>
      </c>
      <c r="J2026" s="126">
        <v>235</v>
      </c>
      <c r="K2026" s="127">
        <v>227</v>
      </c>
      <c r="L2026" s="58"/>
      <c r="M2026" s="56"/>
    </row>
    <row r="2027" spans="1:13" ht="17.25" customHeight="1">
      <c r="A2027" s="163"/>
      <c r="B2027" s="7" t="s">
        <v>2182</v>
      </c>
      <c r="C2027" s="9"/>
      <c r="D2027" s="6"/>
      <c r="E2027" s="35" t="s">
        <v>26</v>
      </c>
      <c r="F2027" s="35" t="s">
        <v>21</v>
      </c>
      <c r="G2027" s="125">
        <v>0</v>
      </c>
      <c r="H2027" s="125">
        <v>0</v>
      </c>
      <c r="I2027" s="125">
        <v>2</v>
      </c>
      <c r="J2027" s="126">
        <v>235</v>
      </c>
      <c r="K2027" s="127">
        <v>227</v>
      </c>
      <c r="L2027" s="58"/>
      <c r="M2027" s="56"/>
    </row>
    <row r="2028" spans="1:13" ht="17.25" customHeight="1">
      <c r="A2028" s="163"/>
      <c r="B2028" s="7" t="s">
        <v>2183</v>
      </c>
      <c r="C2028" s="9"/>
      <c r="D2028" s="6"/>
      <c r="E2028" s="35" t="s">
        <v>22</v>
      </c>
      <c r="F2028" s="35" t="s">
        <v>19</v>
      </c>
      <c r="G2028" s="125">
        <v>9</v>
      </c>
      <c r="H2028" s="125">
        <v>2</v>
      </c>
      <c r="I2028" s="125">
        <v>4</v>
      </c>
      <c r="J2028" s="126">
        <v>235</v>
      </c>
      <c r="K2028" s="127">
        <v>227</v>
      </c>
      <c r="L2028" s="58"/>
      <c r="M2028" s="56"/>
    </row>
    <row r="2029" spans="1:13" ht="17.25" customHeight="1">
      <c r="A2029" s="163"/>
      <c r="B2029" s="7" t="s">
        <v>2184</v>
      </c>
      <c r="C2029" s="9"/>
      <c r="D2029" s="6"/>
      <c r="E2029" s="35" t="s">
        <v>30</v>
      </c>
      <c r="F2029" s="35" t="s">
        <v>18</v>
      </c>
      <c r="G2029" s="125">
        <v>9</v>
      </c>
      <c r="H2029" s="125">
        <v>4</v>
      </c>
      <c r="I2029" s="125">
        <v>1</v>
      </c>
      <c r="J2029" s="126">
        <v>235</v>
      </c>
      <c r="K2029" s="127">
        <v>227</v>
      </c>
      <c r="L2029" s="58"/>
      <c r="M2029" s="56"/>
    </row>
    <row r="2030" spans="1:13" ht="17.25" customHeight="1">
      <c r="A2030" s="163"/>
      <c r="B2030" s="7" t="s">
        <v>2185</v>
      </c>
      <c r="C2030" s="9"/>
      <c r="D2030" s="6"/>
      <c r="E2030" s="35" t="s">
        <v>21</v>
      </c>
      <c r="F2030" s="35" t="s">
        <v>18</v>
      </c>
      <c r="G2030" s="125">
        <v>19</v>
      </c>
      <c r="H2030" s="125">
        <v>17</v>
      </c>
      <c r="I2030" s="125">
        <v>18</v>
      </c>
      <c r="J2030" s="126">
        <v>235</v>
      </c>
      <c r="K2030" s="127">
        <v>227</v>
      </c>
      <c r="L2030" s="58"/>
      <c r="M2030" s="56"/>
    </row>
    <row r="2031" spans="1:13" ht="17.25" customHeight="1">
      <c r="A2031" s="163"/>
      <c r="B2031" s="7" t="s">
        <v>2186</v>
      </c>
      <c r="C2031" s="9"/>
      <c r="D2031" s="6"/>
      <c r="E2031" s="35" t="s">
        <v>18</v>
      </c>
      <c r="F2031" s="35" t="s">
        <v>22</v>
      </c>
      <c r="G2031" s="125">
        <v>3</v>
      </c>
      <c r="H2031" s="125">
        <v>2</v>
      </c>
      <c r="I2031" s="125">
        <v>9</v>
      </c>
      <c r="J2031" s="126">
        <v>235</v>
      </c>
      <c r="K2031" s="127">
        <v>227</v>
      </c>
      <c r="L2031" s="58"/>
      <c r="M2031" s="56"/>
    </row>
    <row r="2032" spans="1:13" ht="17.25" customHeight="1">
      <c r="A2032" s="163"/>
      <c r="B2032" s="7" t="s">
        <v>2187</v>
      </c>
      <c r="C2032" s="9"/>
      <c r="D2032" s="6"/>
      <c r="E2032" s="35" t="s">
        <v>26</v>
      </c>
      <c r="F2032" s="35" t="s">
        <v>21</v>
      </c>
      <c r="G2032" s="125">
        <v>36</v>
      </c>
      <c r="H2032" s="125">
        <v>29</v>
      </c>
      <c r="I2032" s="125">
        <v>14</v>
      </c>
      <c r="J2032" s="126">
        <v>235</v>
      </c>
      <c r="K2032" s="127">
        <v>227</v>
      </c>
      <c r="L2032" s="58"/>
      <c r="M2032" s="56"/>
    </row>
    <row r="2033" spans="1:13" ht="17.25" customHeight="1">
      <c r="A2033" s="163"/>
      <c r="B2033" s="6" t="s">
        <v>2188</v>
      </c>
      <c r="C2033" s="9"/>
      <c r="D2033" s="6">
        <v>400</v>
      </c>
      <c r="E2033" s="35" t="s">
        <v>22</v>
      </c>
      <c r="F2033" s="35" t="s">
        <v>19</v>
      </c>
      <c r="G2033" s="125">
        <v>0</v>
      </c>
      <c r="H2033" s="125">
        <v>1</v>
      </c>
      <c r="I2033" s="125">
        <v>0</v>
      </c>
      <c r="J2033" s="126">
        <v>238</v>
      </c>
      <c r="K2033" s="127">
        <v>233</v>
      </c>
      <c r="L2033" s="58">
        <f>100*(J2033*(G2033+H2033+I2033)+J2034*(G2034+H2034+I2034)+J2035*(G2035+H2035+I2035)+J2036*(I2036+H2036+G2036)+J2037*(G2037+H2037+I2037))/(D2033*1000)</f>
        <v>7.021</v>
      </c>
      <c r="M2033" s="56"/>
    </row>
    <row r="2034" spans="1:13" ht="17.25" customHeight="1">
      <c r="A2034" s="163"/>
      <c r="B2034" s="7" t="s">
        <v>2189</v>
      </c>
      <c r="C2034" s="9"/>
      <c r="D2034" s="6"/>
      <c r="E2034" s="35" t="s">
        <v>26</v>
      </c>
      <c r="F2034" s="35" t="s">
        <v>21</v>
      </c>
      <c r="G2034" s="125">
        <v>15</v>
      </c>
      <c r="H2034" s="125">
        <v>26</v>
      </c>
      <c r="I2034" s="125">
        <v>18</v>
      </c>
      <c r="J2034" s="126">
        <v>238</v>
      </c>
      <c r="K2034" s="127">
        <v>233</v>
      </c>
      <c r="L2034" s="58"/>
      <c r="M2034" s="56"/>
    </row>
    <row r="2035" spans="1:13" ht="17.25" customHeight="1">
      <c r="A2035" s="163"/>
      <c r="B2035" s="7" t="s">
        <v>2190</v>
      </c>
      <c r="C2035" s="9"/>
      <c r="D2035" s="6"/>
      <c r="E2035" s="35" t="s">
        <v>19</v>
      </c>
      <c r="F2035" s="35" t="s">
        <v>19</v>
      </c>
      <c r="G2035" s="125">
        <v>4</v>
      </c>
      <c r="H2035" s="125"/>
      <c r="I2035" s="125"/>
      <c r="J2035" s="126">
        <v>238</v>
      </c>
      <c r="K2035" s="127">
        <v>233</v>
      </c>
      <c r="L2035" s="58"/>
      <c r="M2035" s="56"/>
    </row>
    <row r="2036" spans="1:13" ht="17.25" customHeight="1">
      <c r="A2036" s="163"/>
      <c r="B2036" s="7" t="s">
        <v>2191</v>
      </c>
      <c r="C2036" s="9"/>
      <c r="D2036" s="6"/>
      <c r="E2036" s="35" t="s">
        <v>21</v>
      </c>
      <c r="F2036" s="35" t="s">
        <v>22</v>
      </c>
      <c r="G2036" s="125">
        <v>7</v>
      </c>
      <c r="H2036" s="125">
        <v>3</v>
      </c>
      <c r="I2036" s="125"/>
      <c r="J2036" s="126">
        <v>238</v>
      </c>
      <c r="K2036" s="127">
        <v>233</v>
      </c>
      <c r="L2036" s="58"/>
      <c r="M2036" s="56"/>
    </row>
    <row r="2037" spans="1:13" ht="17.25" customHeight="1">
      <c r="A2037" s="163"/>
      <c r="B2037" s="7" t="s">
        <v>2192</v>
      </c>
      <c r="C2037" s="9"/>
      <c r="D2037" s="6"/>
      <c r="E2037" s="35" t="s">
        <v>26</v>
      </c>
      <c r="F2037" s="35" t="s">
        <v>21</v>
      </c>
      <c r="G2037" s="125">
        <v>18</v>
      </c>
      <c r="H2037" s="125">
        <v>8</v>
      </c>
      <c r="I2037" s="125">
        <v>18</v>
      </c>
      <c r="J2037" s="126">
        <v>238</v>
      </c>
      <c r="K2037" s="127">
        <v>233</v>
      </c>
      <c r="L2037" s="58"/>
      <c r="M2037" s="56"/>
    </row>
    <row r="2038" spans="1:13" ht="17.25" customHeight="1">
      <c r="A2038" s="163"/>
      <c r="B2038" s="6" t="s">
        <v>2193</v>
      </c>
      <c r="C2038" s="169" t="s">
        <v>2194</v>
      </c>
      <c r="D2038" s="6">
        <v>400</v>
      </c>
      <c r="E2038" s="35" t="s">
        <v>47</v>
      </c>
      <c r="F2038" s="35" t="s">
        <v>24</v>
      </c>
      <c r="G2038" s="125">
        <v>1</v>
      </c>
      <c r="H2038" s="125">
        <v>0</v>
      </c>
      <c r="I2038" s="125">
        <v>6</v>
      </c>
      <c r="J2038" s="35">
        <v>228</v>
      </c>
      <c r="K2038" s="131">
        <v>226</v>
      </c>
      <c r="L2038" s="58">
        <f>100*(J2038*(G2038+H2038+I2038)+J2039*(G2039+H2039+I2039)+J2040*(G2040+H2040+I2040))/(D2038*1000)</f>
        <v>4.047</v>
      </c>
      <c r="M2038" s="56"/>
    </row>
    <row r="2039" spans="1:13" ht="17.25" customHeight="1">
      <c r="A2039" s="163"/>
      <c r="B2039" s="7" t="s">
        <v>2195</v>
      </c>
      <c r="C2039" s="169"/>
      <c r="D2039" s="6"/>
      <c r="E2039" s="35" t="s">
        <v>21</v>
      </c>
      <c r="F2039" s="35" t="s">
        <v>22</v>
      </c>
      <c r="G2039" s="125">
        <v>6</v>
      </c>
      <c r="H2039" s="125">
        <v>11</v>
      </c>
      <c r="I2039" s="125">
        <v>10</v>
      </c>
      <c r="J2039" s="35">
        <v>228</v>
      </c>
      <c r="K2039" s="131">
        <v>226</v>
      </c>
      <c r="L2039" s="58"/>
      <c r="M2039" s="56"/>
    </row>
    <row r="2040" spans="1:13" ht="17.25" customHeight="1">
      <c r="A2040" s="163"/>
      <c r="B2040" s="7" t="s">
        <v>2196</v>
      </c>
      <c r="C2040" s="169"/>
      <c r="D2040" s="6"/>
      <c r="E2040" s="35" t="s">
        <v>21</v>
      </c>
      <c r="F2040" s="35" t="s">
        <v>22</v>
      </c>
      <c r="G2040" s="125">
        <v>12</v>
      </c>
      <c r="H2040" s="125">
        <v>5</v>
      </c>
      <c r="I2040" s="125">
        <v>20</v>
      </c>
      <c r="J2040" s="35">
        <v>228</v>
      </c>
      <c r="K2040" s="131">
        <v>226</v>
      </c>
      <c r="L2040" s="58"/>
      <c r="M2040" s="56"/>
    </row>
    <row r="2041" spans="1:13" ht="17.25" customHeight="1">
      <c r="A2041" s="163"/>
      <c r="B2041" s="6" t="s">
        <v>2197</v>
      </c>
      <c r="C2041" s="169"/>
      <c r="D2041" s="6">
        <v>400</v>
      </c>
      <c r="E2041" s="35" t="s">
        <v>22</v>
      </c>
      <c r="F2041" s="35" t="s">
        <v>19</v>
      </c>
      <c r="G2041" s="125">
        <v>1</v>
      </c>
      <c r="H2041" s="125">
        <v>0</v>
      </c>
      <c r="I2041" s="125">
        <v>0</v>
      </c>
      <c r="J2041" s="35">
        <v>227</v>
      </c>
      <c r="K2041" s="131">
        <v>220</v>
      </c>
      <c r="L2041" s="58">
        <f>100*(J2041*(G2041+H2041+I2041)+J2042*(G2042+H2042+I2042)+J2043*(G2043+H2043+I2043)+J2044*(I2044+H2044+G2044)+J2045*(G2045+H2045+I2045)+J2046*(G2046+H2046+I2046)+J2047*(I2047+H2047+G2047)+J2048*(G2048+H2048+I2048)+J2049*(G2049+H2049+I2049))/(D2041*1000)</f>
        <v>29.3965</v>
      </c>
      <c r="M2041" s="56"/>
    </row>
    <row r="2042" spans="1:13" ht="17.25" customHeight="1">
      <c r="A2042" s="163"/>
      <c r="B2042" s="9" t="s">
        <v>460</v>
      </c>
      <c r="C2042" s="9"/>
      <c r="D2042" s="6"/>
      <c r="E2042" s="35" t="s">
        <v>19</v>
      </c>
      <c r="F2042" s="35" t="s">
        <v>19</v>
      </c>
      <c r="G2042" s="125"/>
      <c r="H2042" s="125"/>
      <c r="I2042" s="125">
        <v>10</v>
      </c>
      <c r="J2042" s="35">
        <v>227</v>
      </c>
      <c r="K2042" s="131">
        <v>220</v>
      </c>
      <c r="L2042" s="58"/>
      <c r="M2042" s="56"/>
    </row>
    <row r="2043" spans="1:13" ht="17.25" customHeight="1">
      <c r="A2043" s="163"/>
      <c r="B2043" s="7" t="s">
        <v>2198</v>
      </c>
      <c r="D2043" s="6"/>
      <c r="E2043" s="35" t="s">
        <v>26</v>
      </c>
      <c r="F2043" s="35" t="s">
        <v>24</v>
      </c>
      <c r="G2043" s="125">
        <v>50</v>
      </c>
      <c r="H2043" s="125">
        <v>70</v>
      </c>
      <c r="I2043" s="125">
        <v>36</v>
      </c>
      <c r="J2043" s="35">
        <v>227</v>
      </c>
      <c r="K2043" s="131">
        <v>220</v>
      </c>
      <c r="L2043" s="58"/>
      <c r="M2043" s="56"/>
    </row>
    <row r="2044" spans="1:13" ht="17.25" customHeight="1">
      <c r="A2044" s="163"/>
      <c r="B2044" s="7" t="s">
        <v>2199</v>
      </c>
      <c r="C2044" s="9"/>
      <c r="D2044" s="6"/>
      <c r="E2044" s="35" t="s">
        <v>24</v>
      </c>
      <c r="F2044" s="35" t="s">
        <v>22</v>
      </c>
      <c r="G2044" s="125">
        <v>28</v>
      </c>
      <c r="H2044" s="125">
        <v>61</v>
      </c>
      <c r="I2044" s="125">
        <v>31</v>
      </c>
      <c r="J2044" s="35">
        <v>227</v>
      </c>
      <c r="K2044" s="131">
        <v>220</v>
      </c>
      <c r="L2044" s="58"/>
      <c r="M2044" s="56"/>
    </row>
    <row r="2045" spans="1:13" ht="17.25" customHeight="1">
      <c r="A2045" s="163"/>
      <c r="B2045" s="7" t="s">
        <v>2200</v>
      </c>
      <c r="C2045" s="9"/>
      <c r="D2045" s="6"/>
      <c r="E2045" s="35" t="s">
        <v>21</v>
      </c>
      <c r="F2045" s="35" t="s">
        <v>21</v>
      </c>
      <c r="G2045" s="125">
        <v>42</v>
      </c>
      <c r="H2045" s="125">
        <v>18</v>
      </c>
      <c r="I2045" s="125">
        <v>29</v>
      </c>
      <c r="J2045" s="35">
        <v>227</v>
      </c>
      <c r="K2045" s="131">
        <v>220</v>
      </c>
      <c r="L2045" s="58"/>
      <c r="M2045" s="56"/>
    </row>
    <row r="2046" spans="1:13" ht="17.25" customHeight="1">
      <c r="A2046" s="163"/>
      <c r="B2046" s="7" t="s">
        <v>2201</v>
      </c>
      <c r="C2046" s="9"/>
      <c r="D2046" s="6"/>
      <c r="E2046" s="35" t="s">
        <v>47</v>
      </c>
      <c r="F2046" s="35" t="s">
        <v>18</v>
      </c>
      <c r="G2046" s="125">
        <v>32</v>
      </c>
      <c r="H2046" s="125">
        <v>41</v>
      </c>
      <c r="I2046" s="125">
        <v>3</v>
      </c>
      <c r="J2046" s="35">
        <v>227</v>
      </c>
      <c r="K2046" s="131">
        <v>220</v>
      </c>
      <c r="L2046" s="58"/>
      <c r="M2046" s="56"/>
    </row>
    <row r="2047" spans="1:13" ht="17.25" customHeight="1">
      <c r="A2047" s="163"/>
      <c r="B2047" s="7" t="s">
        <v>2202</v>
      </c>
      <c r="C2047" s="9"/>
      <c r="D2047" s="6"/>
      <c r="E2047" s="35" t="s">
        <v>18</v>
      </c>
      <c r="F2047" s="35" t="s">
        <v>18</v>
      </c>
      <c r="G2047" s="125">
        <v>5</v>
      </c>
      <c r="H2047" s="125">
        <v>5</v>
      </c>
      <c r="I2047" s="125">
        <v>11</v>
      </c>
      <c r="J2047" s="35">
        <v>227</v>
      </c>
      <c r="K2047" s="131">
        <v>220</v>
      </c>
      <c r="L2047" s="58"/>
      <c r="M2047" s="56"/>
    </row>
    <row r="2048" spans="1:13" ht="17.25" customHeight="1">
      <c r="A2048" s="163"/>
      <c r="B2048" s="7" t="s">
        <v>2203</v>
      </c>
      <c r="C2048" s="9"/>
      <c r="D2048" s="6"/>
      <c r="E2048" s="35" t="s">
        <v>22</v>
      </c>
      <c r="F2048" s="35" t="s">
        <v>19</v>
      </c>
      <c r="G2048" s="125">
        <v>14</v>
      </c>
      <c r="H2048" s="125">
        <v>7</v>
      </c>
      <c r="I2048" s="125">
        <v>1</v>
      </c>
      <c r="J2048" s="35">
        <v>227</v>
      </c>
      <c r="K2048" s="131">
        <v>220</v>
      </c>
      <c r="L2048" s="58"/>
      <c r="M2048" s="56"/>
    </row>
    <row r="2049" spans="1:13" ht="17.25" customHeight="1">
      <c r="A2049" s="163"/>
      <c r="B2049" s="7" t="s">
        <v>2204</v>
      </c>
      <c r="C2049" s="9"/>
      <c r="D2049" s="6"/>
      <c r="E2049" s="35" t="s">
        <v>22</v>
      </c>
      <c r="F2049" s="35" t="s">
        <v>22</v>
      </c>
      <c r="G2049" s="125">
        <v>13</v>
      </c>
      <c r="H2049" s="125">
        <v>4</v>
      </c>
      <c r="I2049" s="125">
        <v>6</v>
      </c>
      <c r="J2049" s="35">
        <v>227</v>
      </c>
      <c r="K2049" s="131">
        <v>220</v>
      </c>
      <c r="L2049" s="58"/>
      <c r="M2049" s="56"/>
    </row>
    <row r="2050" spans="1:13" s="77" customFormat="1" ht="32.25" customHeight="1">
      <c r="A2050" s="163"/>
      <c r="B2050" s="16" t="s">
        <v>2205</v>
      </c>
      <c r="C2050" s="16"/>
      <c r="D2050" s="17">
        <v>630</v>
      </c>
      <c r="E2050" s="35" t="s">
        <v>82</v>
      </c>
      <c r="F2050" s="35" t="s">
        <v>21</v>
      </c>
      <c r="G2050" s="132">
        <v>45</v>
      </c>
      <c r="H2050" s="132">
        <v>20</v>
      </c>
      <c r="I2050" s="132">
        <v>37</v>
      </c>
      <c r="J2050" s="126">
        <v>225</v>
      </c>
      <c r="K2050" s="127">
        <v>222</v>
      </c>
      <c r="L2050" s="76">
        <f>100*(J2050*(G2050+H2050+I2050)+J2051*(G2051+H2051+I2051)+J2052*(G2052+H2052+I2052)+J2053*(I2053+H2053+G2053)+J2054*(G2054+H2054+I2054)+J2055*(G2055+H2055+I2055)+J2056*(I2056+H2056+G2056)+J2057*(G2057+H2057+I2057))/(D2050*1000)</f>
        <v>9.785714285714286</v>
      </c>
      <c r="M2050" s="133"/>
    </row>
    <row r="2051" spans="1:13" ht="17.25" customHeight="1">
      <c r="A2051" s="163"/>
      <c r="B2051" s="7" t="s">
        <v>2206</v>
      </c>
      <c r="C2051" s="187" t="s">
        <v>2207</v>
      </c>
      <c r="D2051" s="6"/>
      <c r="E2051" s="35" t="s">
        <v>327</v>
      </c>
      <c r="F2051" s="35" t="s">
        <v>21</v>
      </c>
      <c r="G2051" s="125">
        <v>0</v>
      </c>
      <c r="H2051" s="125">
        <v>0</v>
      </c>
      <c r="I2051" s="125">
        <v>4</v>
      </c>
      <c r="J2051" s="126">
        <v>225</v>
      </c>
      <c r="K2051" s="127">
        <v>222</v>
      </c>
      <c r="L2051" s="58"/>
      <c r="M2051" s="56"/>
    </row>
    <row r="2052" spans="1:13" ht="17.25" customHeight="1">
      <c r="A2052" s="163"/>
      <c r="B2052" s="7" t="s">
        <v>2208</v>
      </c>
      <c r="C2052" s="187"/>
      <c r="D2052" s="6"/>
      <c r="E2052" s="35" t="s">
        <v>24</v>
      </c>
      <c r="F2052" s="35" t="s">
        <v>22</v>
      </c>
      <c r="G2052" s="125">
        <v>0</v>
      </c>
      <c r="H2052" s="125">
        <v>1</v>
      </c>
      <c r="I2052" s="125">
        <v>1</v>
      </c>
      <c r="J2052" s="126">
        <v>225</v>
      </c>
      <c r="K2052" s="127">
        <v>222</v>
      </c>
      <c r="L2052" s="58"/>
      <c r="M2052" s="56"/>
    </row>
    <row r="2053" spans="1:13" ht="17.25" customHeight="1">
      <c r="A2053" s="163"/>
      <c r="B2053" s="7" t="s">
        <v>2209</v>
      </c>
      <c r="C2053" s="187"/>
      <c r="D2053" s="6"/>
      <c r="E2053" s="35" t="s">
        <v>82</v>
      </c>
      <c r="F2053" s="35" t="s">
        <v>21</v>
      </c>
      <c r="G2053" s="125">
        <v>34</v>
      </c>
      <c r="H2053" s="125">
        <v>23</v>
      </c>
      <c r="I2053" s="125">
        <v>10</v>
      </c>
      <c r="J2053" s="126">
        <v>225</v>
      </c>
      <c r="K2053" s="127">
        <v>222</v>
      </c>
      <c r="L2053" s="58"/>
      <c r="M2053" s="56"/>
    </row>
    <row r="2054" spans="1:13" ht="17.25" customHeight="1">
      <c r="A2054" s="163"/>
      <c r="B2054" s="7" t="s">
        <v>2210</v>
      </c>
      <c r="C2054" s="187"/>
      <c r="D2054" s="6"/>
      <c r="E2054" s="35" t="s">
        <v>24</v>
      </c>
      <c r="F2054" s="35" t="s">
        <v>24</v>
      </c>
      <c r="G2054" s="125">
        <v>1</v>
      </c>
      <c r="H2054" s="125">
        <v>0</v>
      </c>
      <c r="I2054" s="125">
        <v>1</v>
      </c>
      <c r="J2054" s="126">
        <v>225</v>
      </c>
      <c r="K2054" s="127">
        <v>222</v>
      </c>
      <c r="L2054" s="58"/>
      <c r="M2054" s="56"/>
    </row>
    <row r="2055" spans="1:13" ht="17.25" customHeight="1">
      <c r="A2055" s="163"/>
      <c r="B2055" s="7" t="s">
        <v>2211</v>
      </c>
      <c r="C2055" s="187"/>
      <c r="D2055" s="6"/>
      <c r="E2055" s="35" t="s">
        <v>26</v>
      </c>
      <c r="F2055" s="35" t="s">
        <v>24</v>
      </c>
      <c r="G2055" s="125">
        <v>1</v>
      </c>
      <c r="H2055" s="125">
        <v>14</v>
      </c>
      <c r="I2055" s="125">
        <v>3</v>
      </c>
      <c r="J2055" s="126">
        <v>225</v>
      </c>
      <c r="K2055" s="127">
        <v>222</v>
      </c>
      <c r="L2055" s="58"/>
      <c r="M2055" s="56"/>
    </row>
    <row r="2056" spans="1:13" ht="17.25" customHeight="1">
      <c r="A2056" s="163"/>
      <c r="B2056" s="7" t="s">
        <v>2212</v>
      </c>
      <c r="C2056" s="187"/>
      <c r="D2056" s="6"/>
      <c r="E2056" s="35" t="s">
        <v>21</v>
      </c>
      <c r="F2056" s="35" t="s">
        <v>22</v>
      </c>
      <c r="G2056" s="125"/>
      <c r="H2056" s="125">
        <v>9</v>
      </c>
      <c r="I2056" s="125">
        <v>1</v>
      </c>
      <c r="J2056" s="126">
        <v>225</v>
      </c>
      <c r="K2056" s="127">
        <v>222</v>
      </c>
      <c r="L2056" s="58"/>
      <c r="M2056" s="56"/>
    </row>
    <row r="2057" spans="1:13" ht="17.25" customHeight="1">
      <c r="A2057" s="163"/>
      <c r="B2057" s="6" t="s">
        <v>2213</v>
      </c>
      <c r="C2057" s="9"/>
      <c r="D2057" s="6"/>
      <c r="E2057" s="35" t="s">
        <v>18</v>
      </c>
      <c r="F2057" s="35" t="s">
        <v>19</v>
      </c>
      <c r="G2057" s="125">
        <v>23</v>
      </c>
      <c r="H2057" s="125">
        <v>20</v>
      </c>
      <c r="I2057" s="125">
        <v>26</v>
      </c>
      <c r="J2057" s="126">
        <v>225</v>
      </c>
      <c r="K2057" s="127">
        <v>222</v>
      </c>
      <c r="L2057" s="58"/>
      <c r="M2057" s="56"/>
    </row>
    <row r="2058" spans="1:13" ht="17.25" customHeight="1">
      <c r="A2058" s="163"/>
      <c r="B2058" s="6" t="s">
        <v>2214</v>
      </c>
      <c r="C2058" s="9"/>
      <c r="D2058" s="6">
        <v>400</v>
      </c>
      <c r="E2058" s="35" t="s">
        <v>18</v>
      </c>
      <c r="F2058" s="35" t="s">
        <v>18</v>
      </c>
      <c r="G2058" s="125">
        <v>1</v>
      </c>
      <c r="H2058" s="125">
        <v>1</v>
      </c>
      <c r="I2058" s="125">
        <v>1</v>
      </c>
      <c r="J2058" s="126">
        <v>235</v>
      </c>
      <c r="K2058" s="127">
        <v>234</v>
      </c>
      <c r="L2058" s="58">
        <f>100*(J2058*(G2058+H2058+I2058)+J2059*(G2059+H2059+I2059)+J2060*(G2060+H2060+I2060)+J2061*(I2061+H2061+G2061)+J2062*(G2062+H2062+I2062)+J2063*(G2063+H2063+I2063))/(D2058*1000)</f>
        <v>2.115</v>
      </c>
      <c r="M2058" s="56"/>
    </row>
    <row r="2059" spans="1:13" ht="17.25" customHeight="1">
      <c r="A2059" s="163"/>
      <c r="B2059" s="7" t="s">
        <v>2215</v>
      </c>
      <c r="C2059" s="9"/>
      <c r="D2059" s="6"/>
      <c r="E2059" s="35" t="s">
        <v>79</v>
      </c>
      <c r="F2059" s="35" t="s">
        <v>79</v>
      </c>
      <c r="G2059" s="125">
        <v>1</v>
      </c>
      <c r="H2059" s="125">
        <v>0</v>
      </c>
      <c r="I2059" s="125">
        <v>0</v>
      </c>
      <c r="J2059" s="126">
        <v>235</v>
      </c>
      <c r="K2059" s="127">
        <v>234</v>
      </c>
      <c r="L2059" s="58"/>
      <c r="M2059" s="56"/>
    </row>
    <row r="2060" spans="1:13" ht="17.25" customHeight="1">
      <c r="A2060" s="163"/>
      <c r="B2060" s="6" t="s">
        <v>2216</v>
      </c>
      <c r="C2060" s="9"/>
      <c r="D2060" s="6"/>
      <c r="E2060" s="35" t="s">
        <v>327</v>
      </c>
      <c r="F2060" s="35" t="s">
        <v>24</v>
      </c>
      <c r="G2060" s="125">
        <v>0</v>
      </c>
      <c r="H2060" s="125">
        <v>0</v>
      </c>
      <c r="I2060" s="125">
        <v>1</v>
      </c>
      <c r="J2060" s="126">
        <v>235</v>
      </c>
      <c r="K2060" s="127">
        <v>234</v>
      </c>
      <c r="L2060" s="58"/>
      <c r="M2060" s="56"/>
    </row>
    <row r="2061" spans="1:13" s="77" customFormat="1" ht="26.25" customHeight="1">
      <c r="A2061" s="163"/>
      <c r="B2061" s="16" t="s">
        <v>2217</v>
      </c>
      <c r="C2061" s="16"/>
      <c r="D2061" s="17"/>
      <c r="E2061" s="35" t="s">
        <v>21</v>
      </c>
      <c r="F2061" s="35" t="s">
        <v>22</v>
      </c>
      <c r="G2061" s="132">
        <v>3</v>
      </c>
      <c r="H2061" s="132">
        <v>5</v>
      </c>
      <c r="I2061" s="132">
        <v>17</v>
      </c>
      <c r="J2061" s="126">
        <v>235</v>
      </c>
      <c r="K2061" s="127">
        <v>234</v>
      </c>
      <c r="L2061" s="76"/>
      <c r="M2061" s="133"/>
    </row>
    <row r="2062" spans="1:13" ht="17.25" customHeight="1">
      <c r="A2062" s="163"/>
      <c r="B2062" s="6" t="s">
        <v>2218</v>
      </c>
      <c r="C2062" s="9"/>
      <c r="D2062" s="6"/>
      <c r="E2062" s="35" t="s">
        <v>26</v>
      </c>
      <c r="F2062" s="35" t="s">
        <v>18</v>
      </c>
      <c r="G2062" s="125">
        <v>1</v>
      </c>
      <c r="H2062" s="125">
        <v>0</v>
      </c>
      <c r="I2062" s="125">
        <v>2</v>
      </c>
      <c r="J2062" s="126">
        <v>235</v>
      </c>
      <c r="K2062" s="127">
        <v>234</v>
      </c>
      <c r="L2062" s="58"/>
      <c r="M2062" s="56"/>
    </row>
    <row r="2063" spans="1:13" ht="17.25" customHeight="1">
      <c r="A2063" s="163"/>
      <c r="B2063" s="6" t="s">
        <v>2219</v>
      </c>
      <c r="C2063" s="9"/>
      <c r="D2063" s="6"/>
      <c r="E2063" s="35" t="s">
        <v>19</v>
      </c>
      <c r="F2063" s="35" t="s">
        <v>79</v>
      </c>
      <c r="G2063" s="125">
        <v>0</v>
      </c>
      <c r="H2063" s="125">
        <v>1</v>
      </c>
      <c r="I2063" s="125">
        <v>2</v>
      </c>
      <c r="J2063" s="126">
        <v>235</v>
      </c>
      <c r="K2063" s="127">
        <v>234</v>
      </c>
      <c r="L2063" s="58"/>
      <c r="M2063" s="56"/>
    </row>
    <row r="2064" spans="1:13" ht="17.25" customHeight="1">
      <c r="A2064" s="163" t="s">
        <v>755</v>
      </c>
      <c r="B2064" s="6" t="s">
        <v>2220</v>
      </c>
      <c r="C2064" s="9"/>
      <c r="D2064" s="6">
        <v>630</v>
      </c>
      <c r="E2064" s="35" t="s">
        <v>80</v>
      </c>
      <c r="F2064" s="35" t="s">
        <v>80</v>
      </c>
      <c r="G2064" s="125">
        <v>3</v>
      </c>
      <c r="H2064" s="125">
        <v>3</v>
      </c>
      <c r="I2064" s="125">
        <v>4</v>
      </c>
      <c r="J2064" s="126">
        <v>230</v>
      </c>
      <c r="K2064" s="127">
        <v>227</v>
      </c>
      <c r="L2064" s="58">
        <f>100*(J2064*(G2064+H2064+I2064)+J2065*(G2065+H2065+I2065)+J2066*(G2066+H2066+I2066)+J2067*(I2067+H2067+G2067)+J2068*(G2068+H2068+I2068))/(D2064*1000)</f>
        <v>19.53174603174603</v>
      </c>
      <c r="M2064" s="56"/>
    </row>
    <row r="2065" spans="1:13" ht="17.25" customHeight="1">
      <c r="A2065" s="163"/>
      <c r="B2065" s="7" t="s">
        <v>2221</v>
      </c>
      <c r="C2065" s="194" t="s">
        <v>2222</v>
      </c>
      <c r="D2065" s="6"/>
      <c r="E2065" s="35" t="s">
        <v>30</v>
      </c>
      <c r="F2065" s="35" t="s">
        <v>21</v>
      </c>
      <c r="G2065" s="125">
        <v>93</v>
      </c>
      <c r="H2065" s="125">
        <v>92</v>
      </c>
      <c r="I2065" s="125">
        <v>83</v>
      </c>
      <c r="J2065" s="126">
        <v>230</v>
      </c>
      <c r="K2065" s="127">
        <v>227</v>
      </c>
      <c r="L2065" s="58"/>
      <c r="M2065" s="56"/>
    </row>
    <row r="2066" spans="1:13" ht="17.25" customHeight="1">
      <c r="A2066" s="163"/>
      <c r="B2066" s="7" t="s">
        <v>2223</v>
      </c>
      <c r="C2066" s="194"/>
      <c r="D2066" s="6"/>
      <c r="E2066" s="35" t="s">
        <v>26</v>
      </c>
      <c r="F2066" s="35" t="s">
        <v>24</v>
      </c>
      <c r="G2066" s="125">
        <v>43</v>
      </c>
      <c r="H2066" s="125">
        <v>67</v>
      </c>
      <c r="I2066" s="125">
        <v>56</v>
      </c>
      <c r="J2066" s="126">
        <v>230</v>
      </c>
      <c r="K2066" s="127">
        <v>227</v>
      </c>
      <c r="L2066" s="58"/>
      <c r="M2066" s="56"/>
    </row>
    <row r="2067" spans="1:13" ht="17.25" customHeight="1">
      <c r="A2067" s="163"/>
      <c r="B2067" s="7" t="s">
        <v>2224</v>
      </c>
      <c r="C2067" s="194"/>
      <c r="D2067" s="6"/>
      <c r="E2067" s="35" t="s">
        <v>26</v>
      </c>
      <c r="F2067" s="35" t="s">
        <v>24</v>
      </c>
      <c r="G2067" s="125">
        <v>2</v>
      </c>
      <c r="H2067" s="125">
        <v>2</v>
      </c>
      <c r="I2067" s="125">
        <v>3</v>
      </c>
      <c r="J2067" s="126">
        <v>230</v>
      </c>
      <c r="K2067" s="127">
        <v>227</v>
      </c>
      <c r="L2067" s="58"/>
      <c r="M2067" s="56"/>
    </row>
    <row r="2068" spans="1:13" ht="17.25" customHeight="1">
      <c r="A2068" s="163"/>
      <c r="B2068" s="7" t="s">
        <v>2225</v>
      </c>
      <c r="C2068" s="194"/>
      <c r="D2068" s="6"/>
      <c r="E2068" s="35" t="s">
        <v>21</v>
      </c>
      <c r="F2068" s="35" t="s">
        <v>18</v>
      </c>
      <c r="G2068" s="125">
        <v>25</v>
      </c>
      <c r="H2068" s="125">
        <v>29</v>
      </c>
      <c r="I2068" s="125">
        <v>30</v>
      </c>
      <c r="J2068" s="126">
        <v>230</v>
      </c>
      <c r="K2068" s="127">
        <v>227</v>
      </c>
      <c r="L2068" s="58"/>
      <c r="M2068" s="56"/>
    </row>
    <row r="2069" spans="1:13" ht="17.25" customHeight="1">
      <c r="A2069" s="163"/>
      <c r="B2069" s="6" t="s">
        <v>2226</v>
      </c>
      <c r="C2069" s="194"/>
      <c r="D2069" s="6">
        <v>400</v>
      </c>
      <c r="E2069" s="35" t="s">
        <v>26</v>
      </c>
      <c r="F2069" s="35" t="s">
        <v>24</v>
      </c>
      <c r="G2069" s="125">
        <v>30</v>
      </c>
      <c r="H2069" s="125">
        <v>29</v>
      </c>
      <c r="I2069" s="125">
        <v>21</v>
      </c>
      <c r="J2069" s="126">
        <v>233</v>
      </c>
      <c r="K2069" s="127">
        <v>230</v>
      </c>
      <c r="L2069" s="58">
        <f>100*(J2069*(G2069+H2069+I2069)+J2070*(G2070+H2070+I2070))/(D2069*1000)</f>
        <v>9.05825</v>
      </c>
      <c r="M2069" s="56"/>
    </row>
    <row r="2070" spans="1:13" ht="17.25" customHeight="1">
      <c r="A2070" s="163"/>
      <c r="B2070" s="6" t="s">
        <v>2227</v>
      </c>
      <c r="C2070" s="9"/>
      <c r="D2070" s="6"/>
      <c r="E2070" s="35" t="s">
        <v>26</v>
      </c>
      <c r="F2070" s="35" t="s">
        <v>24</v>
      </c>
      <c r="G2070" s="125">
        <v>18</v>
      </c>
      <c r="H2070" s="125">
        <v>29</v>
      </c>
      <c r="I2070" s="125">
        <v>26</v>
      </c>
      <c r="J2070" s="126">
        <v>241</v>
      </c>
      <c r="K2070" s="127">
        <v>238</v>
      </c>
      <c r="L2070" s="58"/>
      <c r="M2070" s="56"/>
    </row>
    <row r="2071" spans="1:13" ht="17.25" customHeight="1">
      <c r="A2071" s="167"/>
      <c r="B2071" s="6" t="s">
        <v>2228</v>
      </c>
      <c r="C2071" s="9"/>
      <c r="D2071" s="6">
        <v>400</v>
      </c>
      <c r="E2071" s="35" t="s">
        <v>24</v>
      </c>
      <c r="F2071" s="35" t="s">
        <v>22</v>
      </c>
      <c r="G2071" s="125">
        <v>32</v>
      </c>
      <c r="H2071" s="125">
        <v>35</v>
      </c>
      <c r="I2071" s="125">
        <v>33</v>
      </c>
      <c r="J2071" s="126">
        <v>234</v>
      </c>
      <c r="K2071" s="127">
        <v>232</v>
      </c>
      <c r="L2071" s="58">
        <f>100*(J2071*(G2071+H2071+I2071)+J2072*(G2072+H2072+I2072)+J2073*(G2073+H2073+I2073)+J2074*(I2074+H2074+G2074)+J2075*(G2075+H2075+I2075))/(D2071*1000)</f>
        <v>38.9025</v>
      </c>
      <c r="M2071" s="56"/>
    </row>
    <row r="2072" spans="1:13" ht="17.25" customHeight="1">
      <c r="A2072" s="167"/>
      <c r="B2072" s="7" t="s">
        <v>2229</v>
      </c>
      <c r="C2072" s="164" t="s">
        <v>2230</v>
      </c>
      <c r="D2072" s="6"/>
      <c r="E2072" s="35" t="s">
        <v>21</v>
      </c>
      <c r="F2072" s="35" t="s">
        <v>24</v>
      </c>
      <c r="G2072" s="125">
        <v>88</v>
      </c>
      <c r="H2072" s="125">
        <v>85</v>
      </c>
      <c r="I2072" s="125">
        <v>86</v>
      </c>
      <c r="J2072" s="126">
        <v>234</v>
      </c>
      <c r="K2072" s="127">
        <v>232</v>
      </c>
      <c r="L2072" s="58"/>
      <c r="M2072" s="56"/>
    </row>
    <row r="2073" spans="1:13" ht="17.25" customHeight="1">
      <c r="A2073" s="167"/>
      <c r="B2073" s="7" t="s">
        <v>2231</v>
      </c>
      <c r="C2073" s="164"/>
      <c r="D2073" s="6"/>
      <c r="E2073" s="35" t="s">
        <v>47</v>
      </c>
      <c r="F2073" s="35" t="s">
        <v>24</v>
      </c>
      <c r="G2073" s="125">
        <v>49</v>
      </c>
      <c r="H2073" s="125">
        <v>35</v>
      </c>
      <c r="I2073" s="125">
        <v>44</v>
      </c>
      <c r="J2073" s="126">
        <v>234</v>
      </c>
      <c r="K2073" s="127">
        <v>232</v>
      </c>
      <c r="L2073" s="58"/>
      <c r="M2073" s="56"/>
    </row>
    <row r="2074" spans="1:13" ht="17.25" customHeight="1">
      <c r="A2074" s="167"/>
      <c r="B2074" s="7" t="s">
        <v>2232</v>
      </c>
      <c r="C2074" s="164"/>
      <c r="D2074" s="6"/>
      <c r="E2074" s="35" t="s">
        <v>21</v>
      </c>
      <c r="F2074" s="35" t="s">
        <v>24</v>
      </c>
      <c r="G2074" s="125">
        <v>18</v>
      </c>
      <c r="H2074" s="125">
        <v>14</v>
      </c>
      <c r="I2074" s="125">
        <v>9</v>
      </c>
      <c r="J2074" s="126">
        <v>234</v>
      </c>
      <c r="K2074" s="127">
        <v>232</v>
      </c>
      <c r="L2074" s="58"/>
      <c r="M2074" s="56"/>
    </row>
    <row r="2075" spans="1:13" ht="17.25" customHeight="1">
      <c r="A2075" s="167"/>
      <c r="B2075" s="7" t="s">
        <v>2233</v>
      </c>
      <c r="C2075" s="164"/>
      <c r="D2075" s="6"/>
      <c r="E2075" s="35" t="s">
        <v>26</v>
      </c>
      <c r="F2075" s="35" t="s">
        <v>21</v>
      </c>
      <c r="G2075" s="125">
        <v>24</v>
      </c>
      <c r="H2075" s="125">
        <v>81</v>
      </c>
      <c r="I2075" s="125">
        <v>32</v>
      </c>
      <c r="J2075" s="126">
        <v>234</v>
      </c>
      <c r="K2075" s="127">
        <v>232</v>
      </c>
      <c r="L2075" s="58"/>
      <c r="M2075" s="56"/>
    </row>
    <row r="2076" spans="1:13" ht="17.25" customHeight="1">
      <c r="A2076" s="167"/>
      <c r="B2076" s="6" t="s">
        <v>2234</v>
      </c>
      <c r="C2076" s="9"/>
      <c r="D2076" s="6">
        <v>630</v>
      </c>
      <c r="E2076" s="35" t="s">
        <v>80</v>
      </c>
      <c r="F2076" s="35" t="s">
        <v>80</v>
      </c>
      <c r="G2076" s="125">
        <v>0</v>
      </c>
      <c r="H2076" s="125">
        <v>2</v>
      </c>
      <c r="I2076" s="125">
        <v>2</v>
      </c>
      <c r="J2076" s="126">
        <v>234</v>
      </c>
      <c r="K2076" s="127">
        <v>232</v>
      </c>
      <c r="L2076" s="58">
        <f>100*(J2076*(G2076+H2076+I2076))/(D2076*1000)</f>
        <v>0.14857142857142858</v>
      </c>
      <c r="M2076" s="56"/>
    </row>
    <row r="2077" spans="1:13" ht="17.25" customHeight="1">
      <c r="A2077" s="167"/>
      <c r="B2077" s="6" t="s">
        <v>2235</v>
      </c>
      <c r="C2077" s="9"/>
      <c r="D2077" s="6">
        <v>630</v>
      </c>
      <c r="E2077" s="35" t="s">
        <v>18</v>
      </c>
      <c r="F2077" s="35" t="s">
        <v>19</v>
      </c>
      <c r="G2077" s="125">
        <v>4</v>
      </c>
      <c r="H2077" s="125">
        <v>49</v>
      </c>
      <c r="I2077" s="125">
        <v>3</v>
      </c>
      <c r="J2077" s="126">
        <v>232</v>
      </c>
      <c r="K2077" s="127">
        <v>227</v>
      </c>
      <c r="L2077" s="58">
        <f>100*(J2077*(G2077+H2077+I2077)+J2078*(G2078+H2078+I2078)+J2079*(G2079+H2079+I2079)+J2080*(I2080+H2080+G2080))/(D2077*1000)</f>
        <v>7.070476190476191</v>
      </c>
      <c r="M2077" s="56"/>
    </row>
    <row r="2078" spans="1:13" ht="17.25" customHeight="1">
      <c r="A2078" s="167"/>
      <c r="B2078" s="7" t="s">
        <v>2236</v>
      </c>
      <c r="C2078" s="103" t="s">
        <v>2237</v>
      </c>
      <c r="D2078" s="6"/>
      <c r="E2078" s="35" t="s">
        <v>26</v>
      </c>
      <c r="F2078" s="35" t="s">
        <v>24</v>
      </c>
      <c r="G2078" s="125">
        <v>5</v>
      </c>
      <c r="H2078" s="125">
        <v>1</v>
      </c>
      <c r="I2078" s="125">
        <v>19</v>
      </c>
      <c r="J2078" s="126">
        <v>232</v>
      </c>
      <c r="K2078" s="127">
        <v>227</v>
      </c>
      <c r="L2078" s="58"/>
      <c r="M2078" s="56"/>
    </row>
    <row r="2079" spans="1:13" ht="17.25" customHeight="1">
      <c r="A2079" s="167"/>
      <c r="B2079" s="7" t="s">
        <v>2238</v>
      </c>
      <c r="C2079" s="9"/>
      <c r="D2079" s="6"/>
      <c r="E2079" s="35" t="s">
        <v>30</v>
      </c>
      <c r="F2079" s="35" t="s">
        <v>30</v>
      </c>
      <c r="G2079" s="125">
        <v>1</v>
      </c>
      <c r="H2079" s="125">
        <v>0</v>
      </c>
      <c r="I2079" s="125">
        <v>5</v>
      </c>
      <c r="J2079" s="126">
        <v>232</v>
      </c>
      <c r="K2079" s="127">
        <v>227</v>
      </c>
      <c r="L2079" s="58"/>
      <c r="M2079" s="56"/>
    </row>
    <row r="2080" spans="1:13" ht="17.25" customHeight="1">
      <c r="A2080" s="167"/>
      <c r="B2080" s="7" t="s">
        <v>2239</v>
      </c>
      <c r="C2080" s="9"/>
      <c r="D2080" s="6"/>
      <c r="E2080" s="35" t="s">
        <v>26</v>
      </c>
      <c r="F2080" s="35" t="s">
        <v>18</v>
      </c>
      <c r="G2080" s="125">
        <v>39</v>
      </c>
      <c r="H2080" s="125">
        <v>40</v>
      </c>
      <c r="I2080" s="125">
        <v>26</v>
      </c>
      <c r="J2080" s="126">
        <v>232</v>
      </c>
      <c r="K2080" s="127">
        <v>227</v>
      </c>
      <c r="L2080" s="58"/>
      <c r="M2080" s="56"/>
    </row>
    <row r="2081" spans="1:13" ht="17.25" customHeight="1">
      <c r="A2081" s="167"/>
      <c r="B2081" s="6" t="s">
        <v>2240</v>
      </c>
      <c r="C2081" s="9"/>
      <c r="D2081" s="6">
        <v>630</v>
      </c>
      <c r="E2081" s="35" t="s">
        <v>30</v>
      </c>
      <c r="F2081" s="35" t="s">
        <v>30</v>
      </c>
      <c r="G2081" s="125">
        <v>3</v>
      </c>
      <c r="H2081" s="125">
        <v>0</v>
      </c>
      <c r="I2081" s="125">
        <v>0</v>
      </c>
      <c r="J2081" s="126">
        <v>230</v>
      </c>
      <c r="K2081" s="127">
        <v>229</v>
      </c>
      <c r="L2081" s="58">
        <f>100*(J2081*(G2081+H2081+I2081)+J2082*(G2082+H2082+I2082)+J2083*(G2083+H2083+I2083))/(D2081*1000)</f>
        <v>5.512698412698413</v>
      </c>
      <c r="M2081" s="56"/>
    </row>
    <row r="2082" spans="1:13" ht="17.25" customHeight="1">
      <c r="A2082" s="167"/>
      <c r="B2082" s="7" t="s">
        <v>2241</v>
      </c>
      <c r="C2082" s="9"/>
      <c r="D2082" s="6"/>
      <c r="E2082" s="35" t="s">
        <v>47</v>
      </c>
      <c r="F2082" s="35" t="s">
        <v>24</v>
      </c>
      <c r="G2082" s="125">
        <v>2</v>
      </c>
      <c r="H2082" s="125">
        <v>3</v>
      </c>
      <c r="I2082" s="125">
        <v>14</v>
      </c>
      <c r="J2082" s="126">
        <v>230</v>
      </c>
      <c r="K2082" s="127">
        <v>229</v>
      </c>
      <c r="L2082" s="58"/>
      <c r="M2082" s="56"/>
    </row>
    <row r="2083" spans="1:13" ht="17.25" customHeight="1">
      <c r="A2083" s="167"/>
      <c r="B2083" s="7" t="s">
        <v>2242</v>
      </c>
      <c r="C2083" s="9"/>
      <c r="D2083" s="6"/>
      <c r="E2083" s="35" t="s">
        <v>30</v>
      </c>
      <c r="F2083" s="35" t="s">
        <v>24</v>
      </c>
      <c r="G2083" s="125">
        <v>41</v>
      </c>
      <c r="H2083" s="125">
        <v>42</v>
      </c>
      <c r="I2083" s="125">
        <v>46</v>
      </c>
      <c r="J2083" s="126">
        <v>230</v>
      </c>
      <c r="K2083" s="127">
        <v>229</v>
      </c>
      <c r="L2083" s="58"/>
      <c r="M2083" s="56"/>
    </row>
    <row r="2084" spans="1:13" ht="17.25" customHeight="1">
      <c r="A2084" s="167"/>
      <c r="B2084" s="6" t="s">
        <v>2243</v>
      </c>
      <c r="C2084" s="9"/>
      <c r="D2084" s="6">
        <v>630</v>
      </c>
      <c r="E2084" s="35" t="s">
        <v>24</v>
      </c>
      <c r="F2084" s="35" t="s">
        <v>22</v>
      </c>
      <c r="G2084" s="125">
        <v>12</v>
      </c>
      <c r="H2084" s="125">
        <v>0</v>
      </c>
      <c r="I2084" s="125">
        <v>0</v>
      </c>
      <c r="J2084" s="126">
        <v>231</v>
      </c>
      <c r="K2084" s="127">
        <v>230</v>
      </c>
      <c r="L2084" s="58">
        <f>100*(J2084*(G2084+H2084+I2084)+J2085*(G2085+H2085+I2085)+J2086*(G2086+H2086+I2086)+J2087*(I2087+H2087+G2087)+J2088*(G2088+H2088+I2088))/(D2084*1000)</f>
        <v>10.083333333333334</v>
      </c>
      <c r="M2084" s="56"/>
    </row>
    <row r="2085" spans="1:13" ht="17.25" customHeight="1">
      <c r="A2085" s="167"/>
      <c r="B2085" s="6" t="s">
        <v>2244</v>
      </c>
      <c r="C2085" s="194" t="s">
        <v>2245</v>
      </c>
      <c r="D2085" s="6"/>
      <c r="E2085" s="35" t="s">
        <v>24</v>
      </c>
      <c r="F2085" s="35" t="s">
        <v>22</v>
      </c>
      <c r="G2085" s="125">
        <v>1</v>
      </c>
      <c r="H2085" s="125">
        <v>0</v>
      </c>
      <c r="I2085" s="125">
        <v>0</v>
      </c>
      <c r="J2085" s="126">
        <v>231</v>
      </c>
      <c r="K2085" s="127">
        <v>230</v>
      </c>
      <c r="L2085" s="58"/>
      <c r="M2085" s="56"/>
    </row>
    <row r="2086" spans="1:13" ht="17.25" customHeight="1">
      <c r="A2086" s="167"/>
      <c r="B2086" s="7" t="s">
        <v>2246</v>
      </c>
      <c r="C2086" s="194"/>
      <c r="D2086" s="6"/>
      <c r="E2086" s="35" t="s">
        <v>21</v>
      </c>
      <c r="F2086" s="35" t="s">
        <v>18</v>
      </c>
      <c r="G2086" s="125">
        <v>36</v>
      </c>
      <c r="H2086" s="125">
        <v>28</v>
      </c>
      <c r="I2086" s="125">
        <v>39</v>
      </c>
      <c r="J2086" s="126">
        <v>231</v>
      </c>
      <c r="K2086" s="127">
        <v>230</v>
      </c>
      <c r="L2086" s="58"/>
      <c r="M2086" s="56"/>
    </row>
    <row r="2087" spans="1:13" ht="17.25" customHeight="1">
      <c r="A2087" s="167"/>
      <c r="B2087" s="7" t="s">
        <v>2247</v>
      </c>
      <c r="C2087" s="194"/>
      <c r="D2087" s="6"/>
      <c r="E2087" s="35" t="s">
        <v>24</v>
      </c>
      <c r="F2087" s="35" t="s">
        <v>24</v>
      </c>
      <c r="G2087" s="125">
        <v>8</v>
      </c>
      <c r="H2087" s="125">
        <v>5</v>
      </c>
      <c r="I2087" s="125">
        <v>11</v>
      </c>
      <c r="J2087" s="126">
        <v>231</v>
      </c>
      <c r="K2087" s="127">
        <v>230</v>
      </c>
      <c r="L2087" s="58"/>
      <c r="M2087" s="56"/>
    </row>
    <row r="2088" spans="1:13" ht="17.25" customHeight="1">
      <c r="A2088" s="167"/>
      <c r="B2088" s="7" t="s">
        <v>2248</v>
      </c>
      <c r="C2088" s="194"/>
      <c r="D2088" s="6"/>
      <c r="E2088" s="35" t="s">
        <v>21</v>
      </c>
      <c r="F2088" s="35" t="s">
        <v>24</v>
      </c>
      <c r="G2088" s="125">
        <v>47</v>
      </c>
      <c r="H2088" s="125">
        <v>45</v>
      </c>
      <c r="I2088" s="125">
        <v>43</v>
      </c>
      <c r="J2088" s="126">
        <v>231</v>
      </c>
      <c r="K2088" s="127">
        <v>230</v>
      </c>
      <c r="L2088" s="58"/>
      <c r="M2088" s="56"/>
    </row>
    <row r="2089" spans="1:13" ht="17.25" customHeight="1">
      <c r="A2089" s="167"/>
      <c r="B2089" s="6" t="s">
        <v>2249</v>
      </c>
      <c r="C2089" s="9"/>
      <c r="D2089" s="6">
        <v>400</v>
      </c>
      <c r="E2089" s="35" t="s">
        <v>24</v>
      </c>
      <c r="F2089" s="35" t="s">
        <v>19</v>
      </c>
      <c r="G2089" s="125">
        <v>12</v>
      </c>
      <c r="H2089" s="125">
        <v>7</v>
      </c>
      <c r="I2089" s="125">
        <v>3</v>
      </c>
      <c r="J2089" s="126">
        <v>230</v>
      </c>
      <c r="K2089" s="127">
        <v>227</v>
      </c>
      <c r="L2089" s="58">
        <f>100*(J2089*(G2089+H2089+I2089)+J2090*(G2090+H2090+I2090)+J2091*(G2091+H2091+I2091)+J2092*(I2092+H2092+G2092)+J2093*(G2093+H2093+I2093)+J2094*(G2094+H2094+I2094))/(D2089*1000)</f>
        <v>28.5775</v>
      </c>
      <c r="M2089" s="56"/>
    </row>
    <row r="2090" spans="1:13" ht="17.25" customHeight="1">
      <c r="A2090" s="167"/>
      <c r="B2090" s="7" t="s">
        <v>2250</v>
      </c>
      <c r="C2090" s="168" t="s">
        <v>2251</v>
      </c>
      <c r="D2090" s="6"/>
      <c r="E2090" s="35" t="s">
        <v>19</v>
      </c>
      <c r="F2090" s="35" t="s">
        <v>79</v>
      </c>
      <c r="G2090" s="125">
        <v>8</v>
      </c>
      <c r="H2090" s="125">
        <v>14</v>
      </c>
      <c r="I2090" s="125">
        <v>12</v>
      </c>
      <c r="J2090" s="126">
        <v>230</v>
      </c>
      <c r="K2090" s="127">
        <v>227</v>
      </c>
      <c r="L2090" s="58"/>
      <c r="M2090" s="56"/>
    </row>
    <row r="2091" spans="1:13" ht="17.25" customHeight="1">
      <c r="A2091" s="167"/>
      <c r="B2091" s="7" t="s">
        <v>2252</v>
      </c>
      <c r="C2091" s="168"/>
      <c r="D2091" s="6"/>
      <c r="E2091" s="35" t="s">
        <v>30</v>
      </c>
      <c r="F2091" s="35" t="s">
        <v>24</v>
      </c>
      <c r="G2091" s="125">
        <v>70</v>
      </c>
      <c r="H2091" s="125">
        <v>42</v>
      </c>
      <c r="I2091" s="125">
        <v>56</v>
      </c>
      <c r="J2091" s="126">
        <v>230</v>
      </c>
      <c r="K2091" s="127">
        <v>227</v>
      </c>
      <c r="L2091" s="58"/>
      <c r="M2091" s="56"/>
    </row>
    <row r="2092" spans="1:13" ht="17.25" customHeight="1">
      <c r="A2092" s="167"/>
      <c r="B2092" s="7" t="s">
        <v>2253</v>
      </c>
      <c r="C2092" s="168"/>
      <c r="D2092" s="6"/>
      <c r="E2092" s="35" t="s">
        <v>19</v>
      </c>
      <c r="F2092" s="35" t="s">
        <v>79</v>
      </c>
      <c r="G2092" s="125">
        <v>30</v>
      </c>
      <c r="H2092" s="125">
        <v>25</v>
      </c>
      <c r="I2092" s="125">
        <v>24</v>
      </c>
      <c r="J2092" s="126">
        <v>230</v>
      </c>
      <c r="K2092" s="127">
        <v>227</v>
      </c>
      <c r="L2092" s="58"/>
      <c r="M2092" s="56"/>
    </row>
    <row r="2093" spans="1:13" ht="17.25" customHeight="1">
      <c r="A2093" s="167"/>
      <c r="B2093" s="7" t="s">
        <v>2254</v>
      </c>
      <c r="C2093" s="168"/>
      <c r="D2093" s="6"/>
      <c r="E2093" s="35" t="s">
        <v>18</v>
      </c>
      <c r="F2093" s="35" t="s">
        <v>19</v>
      </c>
      <c r="G2093" s="125">
        <v>13</v>
      </c>
      <c r="H2093" s="125">
        <v>10</v>
      </c>
      <c r="I2093" s="125">
        <v>39</v>
      </c>
      <c r="J2093" s="126">
        <v>230</v>
      </c>
      <c r="K2093" s="127">
        <v>227</v>
      </c>
      <c r="L2093" s="58"/>
      <c r="M2093" s="56"/>
    </row>
    <row r="2094" spans="1:13" ht="17.25" customHeight="1">
      <c r="A2094" s="167"/>
      <c r="B2094" s="7" t="s">
        <v>2255</v>
      </c>
      <c r="C2094" s="9"/>
      <c r="D2094" s="6"/>
      <c r="E2094" s="35" t="s">
        <v>26</v>
      </c>
      <c r="F2094" s="35" t="s">
        <v>24</v>
      </c>
      <c r="G2094" s="125">
        <v>48</v>
      </c>
      <c r="H2094" s="125">
        <v>52</v>
      </c>
      <c r="I2094" s="125">
        <v>32</v>
      </c>
      <c r="J2094" s="126">
        <v>230</v>
      </c>
      <c r="K2094" s="127">
        <v>227</v>
      </c>
      <c r="L2094" s="58"/>
      <c r="M2094" s="56"/>
    </row>
    <row r="2095" spans="1:13" ht="17.25" customHeight="1">
      <c r="A2095" s="167"/>
      <c r="B2095" s="6" t="s">
        <v>2256</v>
      </c>
      <c r="C2095" s="9"/>
      <c r="D2095" s="6">
        <v>400</v>
      </c>
      <c r="E2095" s="35" t="s">
        <v>26</v>
      </c>
      <c r="F2095" s="35" t="s">
        <v>24</v>
      </c>
      <c r="G2095" s="125">
        <v>15</v>
      </c>
      <c r="H2095" s="125">
        <v>27</v>
      </c>
      <c r="I2095" s="125">
        <v>19</v>
      </c>
      <c r="J2095" s="126">
        <v>225</v>
      </c>
      <c r="K2095" s="127">
        <v>221</v>
      </c>
      <c r="L2095" s="58">
        <f>100*(J2095*(G2095+H2095+I2095)+J2096*(G2096+H2096+I2096)+J2097*(G2097+H2097+I2097)+J2098*(I2098+H2098+G2098)+J2099*(G2099+H2099+I2099)+J2100*(G2100+H2100+I2100)+J2101*(I2101+H2101+G2101)+J2102*(G2102+H2102+I2102))/(D2095*1000)</f>
        <v>31.78125</v>
      </c>
      <c r="M2095" s="56"/>
    </row>
    <row r="2096" spans="1:13" ht="17.25" customHeight="1">
      <c r="A2096" s="167"/>
      <c r="B2096" s="7" t="s">
        <v>2257</v>
      </c>
      <c r="C2096" s="9"/>
      <c r="D2096" s="6"/>
      <c r="E2096" s="35" t="s">
        <v>26</v>
      </c>
      <c r="F2096" s="35" t="s">
        <v>22</v>
      </c>
      <c r="G2096" s="125">
        <v>72</v>
      </c>
      <c r="H2096" s="125">
        <v>22</v>
      </c>
      <c r="I2096" s="125">
        <v>29</v>
      </c>
      <c r="J2096" s="126">
        <v>225</v>
      </c>
      <c r="K2096" s="127">
        <v>221</v>
      </c>
      <c r="L2096" s="58"/>
      <c r="M2096" s="56"/>
    </row>
    <row r="2097" spans="1:13" ht="17.25" customHeight="1">
      <c r="A2097" s="167"/>
      <c r="B2097" s="7" t="s">
        <v>2258</v>
      </c>
      <c r="C2097" s="9"/>
      <c r="D2097" s="6"/>
      <c r="E2097" s="35" t="s">
        <v>26</v>
      </c>
      <c r="F2097" s="35" t="s">
        <v>22</v>
      </c>
      <c r="G2097" s="125">
        <v>32</v>
      </c>
      <c r="H2097" s="125">
        <v>26</v>
      </c>
      <c r="I2097" s="125">
        <v>38</v>
      </c>
      <c r="J2097" s="126">
        <v>225</v>
      </c>
      <c r="K2097" s="127">
        <v>221</v>
      </c>
      <c r="L2097" s="58"/>
      <c r="M2097" s="56"/>
    </row>
    <row r="2098" spans="1:13" ht="17.25" customHeight="1">
      <c r="A2098" s="167"/>
      <c r="B2098" s="7" t="s">
        <v>2259</v>
      </c>
      <c r="C2098" s="9"/>
      <c r="D2098" s="6"/>
      <c r="E2098" s="35" t="s">
        <v>18</v>
      </c>
      <c r="F2098" s="35" t="s">
        <v>19</v>
      </c>
      <c r="G2098" s="125">
        <v>37</v>
      </c>
      <c r="H2098" s="125">
        <v>12</v>
      </c>
      <c r="I2098" s="125">
        <v>4</v>
      </c>
      <c r="J2098" s="126">
        <v>225</v>
      </c>
      <c r="K2098" s="127">
        <v>221</v>
      </c>
      <c r="L2098" s="58"/>
      <c r="M2098" s="56"/>
    </row>
    <row r="2099" spans="1:13" ht="17.25" customHeight="1">
      <c r="A2099" s="167"/>
      <c r="B2099" s="7" t="s">
        <v>2260</v>
      </c>
      <c r="C2099" s="9"/>
      <c r="D2099" s="6"/>
      <c r="E2099" s="35" t="s">
        <v>30</v>
      </c>
      <c r="F2099" s="35" t="s">
        <v>21</v>
      </c>
      <c r="G2099" s="125">
        <v>16</v>
      </c>
      <c r="H2099" s="125">
        <v>33</v>
      </c>
      <c r="I2099" s="125">
        <v>32</v>
      </c>
      <c r="J2099" s="126">
        <v>225</v>
      </c>
      <c r="K2099" s="127">
        <v>221</v>
      </c>
      <c r="L2099" s="58"/>
      <c r="M2099" s="56"/>
    </row>
    <row r="2100" spans="1:13" ht="17.25" customHeight="1">
      <c r="A2100" s="167"/>
      <c r="B2100" s="7" t="s">
        <v>2261</v>
      </c>
      <c r="C2100" s="9"/>
      <c r="D2100" s="6"/>
      <c r="E2100" s="35" t="s">
        <v>19</v>
      </c>
      <c r="F2100" s="35" t="s">
        <v>19</v>
      </c>
      <c r="G2100" s="125">
        <v>14</v>
      </c>
      <c r="H2100" s="125">
        <v>25</v>
      </c>
      <c r="I2100" s="125">
        <v>12</v>
      </c>
      <c r="J2100" s="126">
        <v>225</v>
      </c>
      <c r="K2100" s="127">
        <v>221</v>
      </c>
      <c r="L2100" s="58"/>
      <c r="M2100" s="56"/>
    </row>
    <row r="2101" spans="1:13" ht="17.25" customHeight="1">
      <c r="A2101" s="167"/>
      <c r="B2101" s="7" t="s">
        <v>2262</v>
      </c>
      <c r="C2101" s="9"/>
      <c r="D2101" s="6"/>
      <c r="E2101" s="35" t="s">
        <v>22</v>
      </c>
      <c r="F2101" s="35" t="s">
        <v>19</v>
      </c>
      <c r="G2101" s="125">
        <v>19</v>
      </c>
      <c r="H2101" s="125">
        <v>20</v>
      </c>
      <c r="I2101" s="125">
        <v>15</v>
      </c>
      <c r="J2101" s="126">
        <v>225</v>
      </c>
      <c r="K2101" s="127">
        <v>221</v>
      </c>
      <c r="L2101" s="58"/>
      <c r="M2101" s="56"/>
    </row>
    <row r="2102" spans="1:13" ht="17.25" customHeight="1">
      <c r="A2102" s="167"/>
      <c r="B2102" s="7" t="s">
        <v>2263</v>
      </c>
      <c r="C2102" s="9"/>
      <c r="D2102" s="6"/>
      <c r="E2102" s="35" t="s">
        <v>30</v>
      </c>
      <c r="F2102" s="35" t="s">
        <v>18</v>
      </c>
      <c r="G2102" s="125">
        <v>12</v>
      </c>
      <c r="H2102" s="125">
        <v>10</v>
      </c>
      <c r="I2102" s="125">
        <v>24</v>
      </c>
      <c r="J2102" s="126">
        <v>225</v>
      </c>
      <c r="K2102" s="127">
        <v>221</v>
      </c>
      <c r="L2102" s="58"/>
      <c r="M2102" s="56"/>
    </row>
    <row r="2103" spans="1:13" ht="17.25" customHeight="1">
      <c r="A2103" s="167"/>
      <c r="B2103" s="6" t="s">
        <v>2264</v>
      </c>
      <c r="C2103" s="9"/>
      <c r="D2103" s="6">
        <v>400</v>
      </c>
      <c r="E2103" s="35" t="s">
        <v>24</v>
      </c>
      <c r="F2103" s="35" t="s">
        <v>22</v>
      </c>
      <c r="G2103" s="125">
        <v>11</v>
      </c>
      <c r="H2103" s="125">
        <v>8</v>
      </c>
      <c r="I2103" s="125">
        <v>11</v>
      </c>
      <c r="J2103" s="126">
        <v>230</v>
      </c>
      <c r="K2103" s="127">
        <v>224</v>
      </c>
      <c r="L2103" s="58">
        <f>100*(J2103*(G2103+H2103+I2103)+J2104*(G2104+H2104+I2104)+J2105*(G2105+H2105+I2105)+J2106*(I2106+H2106+G2106)+J2107*(G2107+H2107+I2107))/(D2103*1000)</f>
        <v>15.3525</v>
      </c>
      <c r="M2103" s="56"/>
    </row>
    <row r="2104" spans="1:13" ht="17.25" customHeight="1">
      <c r="A2104" s="167"/>
      <c r="B2104" s="7" t="s">
        <v>2265</v>
      </c>
      <c r="C2104" s="169" t="s">
        <v>2266</v>
      </c>
      <c r="D2104" s="6"/>
      <c r="E2104" s="35" t="s">
        <v>47</v>
      </c>
      <c r="F2104" s="35" t="s">
        <v>24</v>
      </c>
      <c r="G2104" s="125">
        <v>15</v>
      </c>
      <c r="H2104" s="125">
        <v>11</v>
      </c>
      <c r="I2104" s="125">
        <v>10</v>
      </c>
      <c r="J2104" s="126">
        <v>230</v>
      </c>
      <c r="K2104" s="127">
        <v>224</v>
      </c>
      <c r="L2104" s="58"/>
      <c r="M2104" s="56"/>
    </row>
    <row r="2105" spans="1:13" ht="17.25" customHeight="1">
      <c r="A2105" s="167"/>
      <c r="B2105" s="7" t="s">
        <v>2267</v>
      </c>
      <c r="C2105" s="169"/>
      <c r="D2105" s="6"/>
      <c r="E2105" s="35" t="s">
        <v>47</v>
      </c>
      <c r="F2105" s="35" t="s">
        <v>24</v>
      </c>
      <c r="G2105" s="125">
        <v>17</v>
      </c>
      <c r="H2105" s="125">
        <v>35</v>
      </c>
      <c r="I2105" s="125">
        <v>11</v>
      </c>
      <c r="J2105" s="126">
        <v>230</v>
      </c>
      <c r="K2105" s="127">
        <v>224</v>
      </c>
      <c r="L2105" s="58"/>
      <c r="M2105" s="56"/>
    </row>
    <row r="2106" spans="1:13" ht="17.25" customHeight="1">
      <c r="A2106" s="167"/>
      <c r="B2106" s="7" t="s">
        <v>2268</v>
      </c>
      <c r="C2106" s="169"/>
      <c r="D2106" s="6"/>
      <c r="E2106" s="35" t="s">
        <v>26</v>
      </c>
      <c r="F2106" s="35" t="s">
        <v>21</v>
      </c>
      <c r="G2106" s="125">
        <v>24</v>
      </c>
      <c r="H2106" s="125">
        <v>19</v>
      </c>
      <c r="I2106" s="125">
        <v>38</v>
      </c>
      <c r="J2106" s="126">
        <v>230</v>
      </c>
      <c r="K2106" s="127">
        <v>224</v>
      </c>
      <c r="L2106" s="58"/>
      <c r="M2106" s="56"/>
    </row>
    <row r="2107" spans="1:13" ht="17.25" customHeight="1">
      <c r="A2107" s="167"/>
      <c r="B2107" s="7" t="s">
        <v>2269</v>
      </c>
      <c r="C2107" s="9"/>
      <c r="D2107" s="6"/>
      <c r="E2107" s="35" t="s">
        <v>26</v>
      </c>
      <c r="F2107" s="35" t="s">
        <v>21</v>
      </c>
      <c r="G2107" s="125">
        <v>23</v>
      </c>
      <c r="H2107" s="125">
        <v>25</v>
      </c>
      <c r="I2107" s="125">
        <v>9</v>
      </c>
      <c r="J2107" s="126">
        <v>230</v>
      </c>
      <c r="K2107" s="127">
        <v>224</v>
      </c>
      <c r="L2107" s="58"/>
      <c r="M2107" s="56"/>
    </row>
    <row r="2108" spans="1:13" ht="17.25" customHeight="1">
      <c r="A2108" s="167"/>
      <c r="B2108" s="6" t="s">
        <v>2270</v>
      </c>
      <c r="C2108" s="9"/>
      <c r="D2108" s="6">
        <v>400</v>
      </c>
      <c r="E2108" s="35" t="s">
        <v>47</v>
      </c>
      <c r="F2108" s="35" t="s">
        <v>24</v>
      </c>
      <c r="G2108" s="125">
        <v>30</v>
      </c>
      <c r="H2108" s="125">
        <v>18</v>
      </c>
      <c r="I2108" s="125">
        <v>10</v>
      </c>
      <c r="J2108" s="126">
        <v>230</v>
      </c>
      <c r="K2108" s="127">
        <v>224</v>
      </c>
      <c r="L2108" s="58">
        <f>100*(J2108*(G2108+H2108+I2108)+J2109*(G2109+H2109+I2109)+J2110*(G2110+H2110+I2110)+J2111*(I2111+H2111+G2111))/(D2108*1000)</f>
        <v>12.42</v>
      </c>
      <c r="M2108" s="56"/>
    </row>
    <row r="2109" spans="1:13" ht="17.25" customHeight="1">
      <c r="A2109" s="167"/>
      <c r="B2109" s="7" t="s">
        <v>2271</v>
      </c>
      <c r="C2109" s="9"/>
      <c r="D2109" s="6"/>
      <c r="E2109" s="35" t="s">
        <v>26</v>
      </c>
      <c r="F2109" s="35" t="s">
        <v>24</v>
      </c>
      <c r="G2109" s="125">
        <v>3</v>
      </c>
      <c r="H2109" s="125">
        <v>1</v>
      </c>
      <c r="I2109" s="125">
        <v>3</v>
      </c>
      <c r="J2109" s="126">
        <v>230</v>
      </c>
      <c r="K2109" s="127">
        <v>224</v>
      </c>
      <c r="L2109" s="58"/>
      <c r="M2109" s="56"/>
    </row>
    <row r="2110" spans="1:13" ht="17.25" customHeight="1">
      <c r="A2110" s="167"/>
      <c r="B2110" s="7" t="s">
        <v>2272</v>
      </c>
      <c r="C2110" s="9"/>
      <c r="D2110" s="6"/>
      <c r="E2110" s="35" t="s">
        <v>26</v>
      </c>
      <c r="F2110" s="35" t="s">
        <v>24</v>
      </c>
      <c r="G2110" s="125">
        <v>22</v>
      </c>
      <c r="H2110" s="125">
        <v>32</v>
      </c>
      <c r="I2110" s="125">
        <v>38</v>
      </c>
      <c r="J2110" s="126">
        <v>230</v>
      </c>
      <c r="K2110" s="127">
        <v>224</v>
      </c>
      <c r="L2110" s="58"/>
      <c r="M2110" s="56"/>
    </row>
    <row r="2111" spans="1:13" ht="17.25" customHeight="1">
      <c r="A2111" s="167"/>
      <c r="B2111" s="7" t="s">
        <v>2273</v>
      </c>
      <c r="C2111" s="9"/>
      <c r="D2111" s="6"/>
      <c r="E2111" s="35" t="s">
        <v>26</v>
      </c>
      <c r="F2111" s="35" t="s">
        <v>24</v>
      </c>
      <c r="G2111" s="125">
        <v>16</v>
      </c>
      <c r="H2111" s="125">
        <v>26</v>
      </c>
      <c r="I2111" s="125">
        <v>17</v>
      </c>
      <c r="J2111" s="126">
        <v>230</v>
      </c>
      <c r="K2111" s="127">
        <v>224</v>
      </c>
      <c r="L2111" s="58"/>
      <c r="M2111" s="56"/>
    </row>
    <row r="2112" spans="1:13" ht="17.25" customHeight="1">
      <c r="A2112" s="167"/>
      <c r="B2112" s="6" t="s">
        <v>2274</v>
      </c>
      <c r="C2112" s="169" t="s">
        <v>2275</v>
      </c>
      <c r="D2112" s="6">
        <v>400</v>
      </c>
      <c r="E2112" s="35" t="s">
        <v>24</v>
      </c>
      <c r="F2112" s="35" t="s">
        <v>19</v>
      </c>
      <c r="G2112" s="125">
        <v>2</v>
      </c>
      <c r="H2112" s="125">
        <v>28</v>
      </c>
      <c r="I2112" s="125">
        <v>8</v>
      </c>
      <c r="J2112" s="126">
        <v>224</v>
      </c>
      <c r="K2112" s="127">
        <v>216</v>
      </c>
      <c r="L2112" s="58">
        <f>100*(J2112*(G2112+H2112+I2112)+J2113*(G2113+H2113+I2113)+J2114*(G2114+H2114+I2114)+J2115*(I2115+H2115+G2115)+J2116*(G2116+H2116+I2116))/(D2112*1000)</f>
        <v>19.88</v>
      </c>
      <c r="M2112" s="56"/>
    </row>
    <row r="2113" spans="1:13" ht="17.25" customHeight="1">
      <c r="A2113" s="167"/>
      <c r="B2113" s="7" t="s">
        <v>2276</v>
      </c>
      <c r="C2113" s="169"/>
      <c r="D2113" s="6"/>
      <c r="E2113" s="35" t="s">
        <v>30</v>
      </c>
      <c r="F2113" s="35" t="s">
        <v>21</v>
      </c>
      <c r="G2113" s="125">
        <v>27</v>
      </c>
      <c r="H2113" s="125">
        <v>26</v>
      </c>
      <c r="I2113" s="125">
        <v>20</v>
      </c>
      <c r="J2113" s="126">
        <v>224</v>
      </c>
      <c r="K2113" s="127">
        <v>216</v>
      </c>
      <c r="L2113" s="58"/>
      <c r="M2113" s="56"/>
    </row>
    <row r="2114" spans="1:13" ht="17.25" customHeight="1">
      <c r="A2114" s="167"/>
      <c r="B2114" s="7" t="s">
        <v>2277</v>
      </c>
      <c r="C2114" s="169"/>
      <c r="D2114" s="6"/>
      <c r="E2114" s="35" t="s">
        <v>21</v>
      </c>
      <c r="F2114" s="35" t="s">
        <v>19</v>
      </c>
      <c r="G2114" s="125">
        <v>1</v>
      </c>
      <c r="H2114" s="125">
        <v>0</v>
      </c>
      <c r="I2114" s="125">
        <v>0</v>
      </c>
      <c r="J2114" s="126">
        <v>224</v>
      </c>
      <c r="K2114" s="127">
        <v>216</v>
      </c>
      <c r="L2114" s="58"/>
      <c r="M2114" s="56"/>
    </row>
    <row r="2115" spans="1:13" ht="17.25" customHeight="1">
      <c r="A2115" s="167"/>
      <c r="B2115" s="7" t="s">
        <v>2278</v>
      </c>
      <c r="C2115" s="169"/>
      <c r="D2115" s="6"/>
      <c r="E2115" s="35" t="s">
        <v>21</v>
      </c>
      <c r="F2115" s="35" t="s">
        <v>22</v>
      </c>
      <c r="G2115" s="125">
        <v>71</v>
      </c>
      <c r="H2115" s="125">
        <v>64</v>
      </c>
      <c r="I2115" s="125">
        <v>60</v>
      </c>
      <c r="J2115" s="126">
        <v>224</v>
      </c>
      <c r="K2115" s="127">
        <v>216</v>
      </c>
      <c r="L2115" s="58"/>
      <c r="M2115" s="56"/>
    </row>
    <row r="2116" spans="1:13" ht="17.25" customHeight="1">
      <c r="A2116" s="167"/>
      <c r="B2116" s="7" t="s">
        <v>2279</v>
      </c>
      <c r="C2116" s="9"/>
      <c r="D2116" s="6"/>
      <c r="E2116" s="35" t="s">
        <v>21</v>
      </c>
      <c r="F2116" s="35" t="s">
        <v>21</v>
      </c>
      <c r="G2116" s="125">
        <v>20</v>
      </c>
      <c r="H2116" s="125">
        <v>11</v>
      </c>
      <c r="I2116" s="125">
        <v>17</v>
      </c>
      <c r="J2116" s="126">
        <v>224</v>
      </c>
      <c r="K2116" s="127">
        <v>216</v>
      </c>
      <c r="L2116" s="58"/>
      <c r="M2116" s="56"/>
    </row>
    <row r="2117" spans="1:13" ht="17.25" customHeight="1">
      <c r="A2117" s="167"/>
      <c r="B2117" s="6" t="s">
        <v>2280</v>
      </c>
      <c r="C2117" s="9"/>
      <c r="D2117" s="6">
        <v>400</v>
      </c>
      <c r="E2117" s="35" t="s">
        <v>19</v>
      </c>
      <c r="F2117" s="35" t="s">
        <v>19</v>
      </c>
      <c r="G2117" s="125">
        <v>17</v>
      </c>
      <c r="H2117" s="125">
        <v>24</v>
      </c>
      <c r="I2117" s="125">
        <v>25</v>
      </c>
      <c r="J2117" s="126">
        <v>221</v>
      </c>
      <c r="K2117" s="127">
        <v>220</v>
      </c>
      <c r="L2117" s="58">
        <f>100*(J2117*(G2117+H2117+I2117)+J2118*(G2118+H2118+I2118)+J2119*(G2119+H2119+I2119)+J2120*(I2120+H2120+G2120))/(D2117*1000)</f>
        <v>15.41475</v>
      </c>
      <c r="M2117" s="56"/>
    </row>
    <row r="2118" spans="1:13" ht="17.25" customHeight="1">
      <c r="A2118" s="167"/>
      <c r="B2118" s="7" t="s">
        <v>2281</v>
      </c>
      <c r="C2118" s="9"/>
      <c r="D2118" s="6"/>
      <c r="E2118" s="35" t="s">
        <v>21</v>
      </c>
      <c r="F2118" s="35" t="s">
        <v>22</v>
      </c>
      <c r="G2118" s="125">
        <v>14</v>
      </c>
      <c r="H2118" s="125">
        <v>21</v>
      </c>
      <c r="I2118" s="125">
        <v>5</v>
      </c>
      <c r="J2118" s="126">
        <v>221</v>
      </c>
      <c r="K2118" s="127">
        <v>220</v>
      </c>
      <c r="L2118" s="58"/>
      <c r="M2118" s="56"/>
    </row>
    <row r="2119" spans="1:13" ht="17.25" customHeight="1">
      <c r="A2119" s="167"/>
      <c r="B2119" s="7" t="s">
        <v>2282</v>
      </c>
      <c r="C2119" s="9"/>
      <c r="D2119" s="6"/>
      <c r="E2119" s="35" t="s">
        <v>26</v>
      </c>
      <c r="F2119" s="35" t="s">
        <v>18</v>
      </c>
      <c r="G2119" s="125">
        <v>11</v>
      </c>
      <c r="H2119" s="125">
        <v>18</v>
      </c>
      <c r="I2119" s="125">
        <v>38</v>
      </c>
      <c r="J2119" s="126">
        <v>221</v>
      </c>
      <c r="K2119" s="127">
        <v>220</v>
      </c>
      <c r="L2119" s="58"/>
      <c r="M2119" s="56"/>
    </row>
    <row r="2120" spans="1:13" ht="17.25" customHeight="1">
      <c r="A2120" s="167"/>
      <c r="B2120" s="7" t="s">
        <v>2283</v>
      </c>
      <c r="C2120" s="9"/>
      <c r="D2120" s="6"/>
      <c r="E2120" s="35" t="s">
        <v>47</v>
      </c>
      <c r="F2120" s="35" t="s">
        <v>19</v>
      </c>
      <c r="G2120" s="125">
        <v>30</v>
      </c>
      <c r="H2120" s="125">
        <v>34</v>
      </c>
      <c r="I2120" s="125">
        <v>42</v>
      </c>
      <c r="J2120" s="126">
        <v>221</v>
      </c>
      <c r="K2120" s="127">
        <v>220</v>
      </c>
      <c r="L2120" s="58"/>
      <c r="M2120" s="56"/>
    </row>
    <row r="2121" spans="1:13" ht="15.75" customHeight="1">
      <c r="A2121" s="163" t="s">
        <v>232</v>
      </c>
      <c r="B2121" s="6" t="s">
        <v>2284</v>
      </c>
      <c r="C2121" s="9"/>
      <c r="D2121" s="6">
        <v>630</v>
      </c>
      <c r="E2121" s="35" t="s">
        <v>47</v>
      </c>
      <c r="F2121" s="35" t="s">
        <v>24</v>
      </c>
      <c r="G2121" s="125">
        <v>4</v>
      </c>
      <c r="H2121" s="125">
        <v>6</v>
      </c>
      <c r="I2121" s="125">
        <v>14</v>
      </c>
      <c r="J2121" s="35">
        <v>232</v>
      </c>
      <c r="K2121" s="131">
        <v>228</v>
      </c>
      <c r="L2121" s="58">
        <f>100*(J2121*(G2121+H2121+I2121)+J2122*(G2122+H2122+I2122)+J2123*(G2123+H2123+I2123)+J2124*(I2124+H2124+G2124)+J2125*(G2125+H2125+I2125)+J2126*(G2126+H2126+I2126)+J2127*(I2127+H2127+G2127)+J2128*(G2128+H2128+I2128))/(D2121*1000)</f>
        <v>24.04698412698413</v>
      </c>
      <c r="M2121" s="56"/>
    </row>
    <row r="2122" spans="1:13" ht="15.75" customHeight="1">
      <c r="A2122" s="163"/>
      <c r="B2122" s="6" t="s">
        <v>2285</v>
      </c>
      <c r="C2122" s="169" t="s">
        <v>2286</v>
      </c>
      <c r="D2122" s="6"/>
      <c r="E2122" s="35" t="s">
        <v>24</v>
      </c>
      <c r="F2122" s="35" t="s">
        <v>22</v>
      </c>
      <c r="G2122" s="125">
        <v>59</v>
      </c>
      <c r="H2122" s="125">
        <v>53</v>
      </c>
      <c r="I2122" s="125">
        <v>59</v>
      </c>
      <c r="J2122" s="35">
        <v>232</v>
      </c>
      <c r="K2122" s="131">
        <v>228</v>
      </c>
      <c r="L2122" s="58"/>
      <c r="M2122" s="56"/>
    </row>
    <row r="2123" spans="1:13" ht="15">
      <c r="A2123" s="163"/>
      <c r="B2123" s="6" t="s">
        <v>2287</v>
      </c>
      <c r="C2123" s="169"/>
      <c r="D2123" s="6"/>
      <c r="E2123" s="35" t="s">
        <v>21</v>
      </c>
      <c r="F2123" s="35" t="s">
        <v>18</v>
      </c>
      <c r="G2123" s="149">
        <v>13</v>
      </c>
      <c r="H2123" s="149">
        <v>48</v>
      </c>
      <c r="I2123" s="149">
        <v>27</v>
      </c>
      <c r="J2123" s="35">
        <v>232</v>
      </c>
      <c r="K2123" s="131">
        <v>228</v>
      </c>
      <c r="L2123" s="58"/>
      <c r="M2123" s="56"/>
    </row>
    <row r="2124" spans="1:13" ht="15">
      <c r="A2124" s="163"/>
      <c r="B2124" s="6" t="s">
        <v>2288</v>
      </c>
      <c r="C2124" s="169"/>
      <c r="D2124" s="6"/>
      <c r="E2124" s="35" t="s">
        <v>24</v>
      </c>
      <c r="F2124" s="35" t="s">
        <v>22</v>
      </c>
      <c r="G2124" s="149">
        <v>35</v>
      </c>
      <c r="H2124" s="149">
        <v>30</v>
      </c>
      <c r="I2124" s="149">
        <v>23</v>
      </c>
      <c r="J2124" s="35">
        <v>232</v>
      </c>
      <c r="K2124" s="131">
        <v>228</v>
      </c>
      <c r="L2124" s="58"/>
      <c r="M2124" s="56"/>
    </row>
    <row r="2125" spans="1:13" ht="15">
      <c r="A2125" s="163"/>
      <c r="B2125" s="6" t="s">
        <v>2289</v>
      </c>
      <c r="C2125" s="169"/>
      <c r="D2125" s="6"/>
      <c r="E2125" s="35" t="s">
        <v>47</v>
      </c>
      <c r="F2125" s="35" t="s">
        <v>18</v>
      </c>
      <c r="G2125" s="125">
        <v>0</v>
      </c>
      <c r="H2125" s="125">
        <v>1</v>
      </c>
      <c r="I2125" s="125">
        <v>1</v>
      </c>
      <c r="J2125" s="35">
        <v>232</v>
      </c>
      <c r="K2125" s="131">
        <v>228</v>
      </c>
      <c r="L2125" s="58"/>
      <c r="M2125" s="56"/>
    </row>
    <row r="2126" spans="1:13" ht="15">
      <c r="A2126" s="163"/>
      <c r="B2126" s="6" t="s">
        <v>2290</v>
      </c>
      <c r="C2126" s="9"/>
      <c r="D2126" s="6"/>
      <c r="E2126" s="35" t="s">
        <v>21</v>
      </c>
      <c r="F2126" s="35" t="s">
        <v>18</v>
      </c>
      <c r="G2126" s="125">
        <v>19</v>
      </c>
      <c r="H2126" s="125">
        <v>30</v>
      </c>
      <c r="I2126" s="125">
        <v>33</v>
      </c>
      <c r="J2126" s="35">
        <v>232</v>
      </c>
      <c r="K2126" s="131">
        <v>228</v>
      </c>
      <c r="L2126" s="58"/>
      <c r="M2126" s="56"/>
    </row>
    <row r="2127" spans="1:13" ht="15">
      <c r="A2127" s="163"/>
      <c r="B2127" s="6" t="s">
        <v>2291</v>
      </c>
      <c r="C2127" s="9"/>
      <c r="D2127" s="6"/>
      <c r="E2127" s="35" t="s">
        <v>26</v>
      </c>
      <c r="F2127" s="35" t="s">
        <v>24</v>
      </c>
      <c r="G2127" s="125">
        <v>59</v>
      </c>
      <c r="H2127" s="125">
        <v>43</v>
      </c>
      <c r="I2127" s="125">
        <v>38</v>
      </c>
      <c r="J2127" s="35">
        <v>232</v>
      </c>
      <c r="K2127" s="131">
        <v>228</v>
      </c>
      <c r="L2127" s="58"/>
      <c r="M2127" s="56"/>
    </row>
    <row r="2128" spans="1:13" ht="15">
      <c r="A2128" s="163"/>
      <c r="B2128" s="6" t="s">
        <v>2292</v>
      </c>
      <c r="C2128" s="9"/>
      <c r="D2128" s="6"/>
      <c r="E2128" s="35" t="s">
        <v>47</v>
      </c>
      <c r="F2128" s="35" t="s">
        <v>47</v>
      </c>
      <c r="G2128" s="149">
        <v>15</v>
      </c>
      <c r="H2128" s="149">
        <v>23</v>
      </c>
      <c r="I2128" s="149">
        <v>20</v>
      </c>
      <c r="J2128" s="35">
        <v>232</v>
      </c>
      <c r="K2128" s="131">
        <v>228</v>
      </c>
      <c r="L2128" s="58"/>
      <c r="M2128" s="56"/>
    </row>
    <row r="2129" spans="1:13" ht="15">
      <c r="A2129" s="163"/>
      <c r="B2129" s="6" t="s">
        <v>2293</v>
      </c>
      <c r="C2129" s="9"/>
      <c r="D2129" s="6">
        <v>630</v>
      </c>
      <c r="E2129" s="35" t="s">
        <v>21</v>
      </c>
      <c r="F2129" s="35" t="s">
        <v>22</v>
      </c>
      <c r="G2129" s="125">
        <v>29</v>
      </c>
      <c r="H2129" s="125">
        <v>41</v>
      </c>
      <c r="I2129" s="125">
        <v>27</v>
      </c>
      <c r="J2129" s="35">
        <v>231</v>
      </c>
      <c r="K2129" s="131">
        <v>229</v>
      </c>
      <c r="L2129" s="58">
        <f>100*(J2129*(G2129+H2129+I2129)+J2130*(G2130+H2130+I2130)+J2131*(G2131+H2131+I2131))/(D2129*1000)</f>
        <v>10.376666666666667</v>
      </c>
      <c r="M2129" s="56"/>
    </row>
    <row r="2130" spans="1:13" ht="15">
      <c r="A2130" s="163"/>
      <c r="B2130" s="6" t="s">
        <v>2294</v>
      </c>
      <c r="C2130" s="9"/>
      <c r="D2130" s="6"/>
      <c r="E2130" s="35" t="s">
        <v>21</v>
      </c>
      <c r="F2130" s="35" t="s">
        <v>24</v>
      </c>
      <c r="G2130" s="149">
        <v>51</v>
      </c>
      <c r="H2130" s="149">
        <v>54</v>
      </c>
      <c r="I2130" s="149">
        <v>49</v>
      </c>
      <c r="J2130" s="35">
        <v>231</v>
      </c>
      <c r="K2130" s="131">
        <v>229</v>
      </c>
      <c r="L2130" s="58"/>
      <c r="M2130" s="56"/>
    </row>
    <row r="2131" spans="1:13" ht="15">
      <c r="A2131" s="163"/>
      <c r="B2131" s="6" t="s">
        <v>2295</v>
      </c>
      <c r="C2131" s="9"/>
      <c r="D2131" s="6"/>
      <c r="E2131" s="35" t="s">
        <v>47</v>
      </c>
      <c r="F2131" s="35" t="s">
        <v>47</v>
      </c>
      <c r="G2131" s="149">
        <v>13</v>
      </c>
      <c r="H2131" s="149">
        <v>11</v>
      </c>
      <c r="I2131" s="149">
        <v>8</v>
      </c>
      <c r="J2131" s="35">
        <v>231</v>
      </c>
      <c r="K2131" s="131">
        <v>229</v>
      </c>
      <c r="L2131" s="58"/>
      <c r="M2131" s="56"/>
    </row>
    <row r="2132" spans="1:13" ht="15.75" customHeight="1">
      <c r="A2132" s="163" t="s">
        <v>806</v>
      </c>
      <c r="B2132" s="6" t="s">
        <v>2296</v>
      </c>
      <c r="C2132" s="169" t="s">
        <v>2297</v>
      </c>
      <c r="D2132" s="6">
        <v>250</v>
      </c>
      <c r="E2132" s="35" t="s">
        <v>21</v>
      </c>
      <c r="F2132" s="35" t="s">
        <v>18</v>
      </c>
      <c r="G2132" s="125">
        <v>12</v>
      </c>
      <c r="H2132" s="125">
        <v>21</v>
      </c>
      <c r="I2132" s="125">
        <v>14</v>
      </c>
      <c r="J2132" s="35">
        <v>254</v>
      </c>
      <c r="K2132" s="131">
        <v>250</v>
      </c>
      <c r="L2132" s="58">
        <f>100*(J2132*(G2132+H2132+I2132)+J2133*(G2133+H2133+I2133))/(D2132*1000)</f>
        <v>7.4168</v>
      </c>
      <c r="M2132" s="56"/>
    </row>
    <row r="2133" spans="1:13" ht="15">
      <c r="A2133" s="163"/>
      <c r="B2133" s="6" t="s">
        <v>2298</v>
      </c>
      <c r="C2133" s="169"/>
      <c r="D2133" s="6"/>
      <c r="E2133" s="35" t="s">
        <v>18</v>
      </c>
      <c r="F2133" s="35" t="s">
        <v>19</v>
      </c>
      <c r="G2133" s="125">
        <v>5</v>
      </c>
      <c r="H2133" s="125">
        <v>20</v>
      </c>
      <c r="I2133" s="125">
        <v>1</v>
      </c>
      <c r="J2133" s="35">
        <v>254</v>
      </c>
      <c r="K2133" s="131">
        <v>250</v>
      </c>
      <c r="L2133" s="58"/>
      <c r="M2133" s="56"/>
    </row>
    <row r="2134" spans="1:13" ht="17.25" customHeight="1">
      <c r="A2134" s="167" t="s">
        <v>755</v>
      </c>
      <c r="B2134" s="6" t="s">
        <v>2299</v>
      </c>
      <c r="C2134" s="9"/>
      <c r="D2134" s="6">
        <v>400</v>
      </c>
      <c r="E2134" s="35" t="s">
        <v>24</v>
      </c>
      <c r="F2134" s="35" t="s">
        <v>22</v>
      </c>
      <c r="G2134" s="125">
        <v>48</v>
      </c>
      <c r="H2134" s="125">
        <v>36</v>
      </c>
      <c r="I2134" s="125">
        <v>30</v>
      </c>
      <c r="J2134" s="126">
        <v>246</v>
      </c>
      <c r="K2134" s="127">
        <v>234</v>
      </c>
      <c r="L2134" s="58">
        <f>100*(J2134*(G2134+H2134+I2134)+J2135*(G2135+H2135+I2135)+J2136*(G2136+H2136+I2136)+J2137*(I2137+H2137+G2137)+J2138*(G2138+H2138+I2138)+J2139*(G2139+H2139+I2139)+J2140*(G2140+H2140+I2140))/(D2134*1000)</f>
        <v>50.1225</v>
      </c>
      <c r="M2134" s="56"/>
    </row>
    <row r="2135" spans="1:13" ht="17.25" customHeight="1">
      <c r="A2135" s="167"/>
      <c r="B2135" s="7" t="s">
        <v>2300</v>
      </c>
      <c r="C2135" s="106"/>
      <c r="D2135" s="6"/>
      <c r="E2135" s="35" t="s">
        <v>47</v>
      </c>
      <c r="F2135" s="35" t="s">
        <v>24</v>
      </c>
      <c r="G2135" s="125">
        <v>66</v>
      </c>
      <c r="H2135" s="125">
        <v>76</v>
      </c>
      <c r="I2135" s="125">
        <v>63</v>
      </c>
      <c r="J2135" s="126">
        <v>246</v>
      </c>
      <c r="K2135" s="127">
        <v>234</v>
      </c>
      <c r="L2135" s="58"/>
      <c r="M2135" s="56"/>
    </row>
    <row r="2136" spans="1:13" ht="17.25" customHeight="1">
      <c r="A2136" s="167"/>
      <c r="B2136" s="7" t="s">
        <v>2301</v>
      </c>
      <c r="C2136" s="9"/>
      <c r="D2136" s="6"/>
      <c r="E2136" s="35" t="s">
        <v>47</v>
      </c>
      <c r="F2136" s="35" t="s">
        <v>24</v>
      </c>
      <c r="G2136" s="125">
        <v>84</v>
      </c>
      <c r="H2136" s="125">
        <v>101</v>
      </c>
      <c r="I2136" s="125">
        <v>64</v>
      </c>
      <c r="J2136" s="126">
        <v>246</v>
      </c>
      <c r="K2136" s="127">
        <v>234</v>
      </c>
      <c r="L2136" s="58"/>
      <c r="M2136" s="56"/>
    </row>
    <row r="2137" spans="1:13" ht="17.25" customHeight="1">
      <c r="A2137" s="167"/>
      <c r="B2137" s="7" t="s">
        <v>2302</v>
      </c>
      <c r="C2137" s="9" t="s">
        <v>2303</v>
      </c>
      <c r="D2137" s="6"/>
      <c r="E2137" s="35" t="s">
        <v>18</v>
      </c>
      <c r="F2137" s="35" t="s">
        <v>19</v>
      </c>
      <c r="G2137" s="125">
        <v>27</v>
      </c>
      <c r="H2137" s="125">
        <v>13</v>
      </c>
      <c r="I2137" s="125">
        <v>17</v>
      </c>
      <c r="J2137" s="126">
        <v>246</v>
      </c>
      <c r="K2137" s="127">
        <v>234</v>
      </c>
      <c r="L2137" s="58"/>
      <c r="M2137" s="56"/>
    </row>
    <row r="2138" spans="1:13" ht="17.25" customHeight="1">
      <c r="A2138" s="167"/>
      <c r="B2138" s="7" t="s">
        <v>2304</v>
      </c>
      <c r="C2138" s="9"/>
      <c r="D2138" s="6"/>
      <c r="E2138" s="35" t="s">
        <v>30</v>
      </c>
      <c r="F2138" s="35" t="s">
        <v>21</v>
      </c>
      <c r="G2138" s="125">
        <v>16</v>
      </c>
      <c r="H2138" s="125">
        <v>57</v>
      </c>
      <c r="I2138" s="125">
        <v>109</v>
      </c>
      <c r="J2138" s="126">
        <v>246</v>
      </c>
      <c r="K2138" s="127">
        <v>234</v>
      </c>
      <c r="L2138" s="58"/>
      <c r="M2138" s="56"/>
    </row>
    <row r="2139" spans="1:13" ht="17.25" customHeight="1">
      <c r="A2139" s="167"/>
      <c r="B2139" s="7" t="s">
        <v>2305</v>
      </c>
      <c r="C2139" s="9"/>
      <c r="D2139" s="6"/>
      <c r="E2139" s="35" t="s">
        <v>18</v>
      </c>
      <c r="F2139" s="35" t="s">
        <v>19</v>
      </c>
      <c r="G2139" s="125">
        <v>2</v>
      </c>
      <c r="H2139" s="125">
        <v>1</v>
      </c>
      <c r="I2139" s="125">
        <v>2</v>
      </c>
      <c r="J2139" s="126">
        <v>246</v>
      </c>
      <c r="K2139" s="127">
        <v>234</v>
      </c>
      <c r="L2139" s="58"/>
      <c r="M2139" s="56"/>
    </row>
    <row r="2140" spans="1:13" ht="17.25" customHeight="1">
      <c r="A2140" s="167"/>
      <c r="B2140" s="7" t="s">
        <v>2306</v>
      </c>
      <c r="C2140" s="9"/>
      <c r="D2140" s="6"/>
      <c r="E2140" s="35" t="s">
        <v>24</v>
      </c>
      <c r="F2140" s="35" t="s">
        <v>22</v>
      </c>
      <c r="G2140" s="125">
        <v>1</v>
      </c>
      <c r="H2140" s="125">
        <v>0</v>
      </c>
      <c r="I2140" s="125">
        <v>2</v>
      </c>
      <c r="J2140" s="126">
        <v>246</v>
      </c>
      <c r="K2140" s="127">
        <v>234</v>
      </c>
      <c r="L2140" s="58"/>
      <c r="M2140" s="56"/>
    </row>
    <row r="2141" spans="1:13" ht="17.25" customHeight="1">
      <c r="A2141" s="167"/>
      <c r="B2141" s="6" t="s">
        <v>2307</v>
      </c>
      <c r="C2141" s="9"/>
      <c r="D2141" s="6">
        <v>400</v>
      </c>
      <c r="E2141" s="35" t="s">
        <v>22</v>
      </c>
      <c r="F2141" s="35" t="s">
        <v>19</v>
      </c>
      <c r="G2141" s="125">
        <v>28</v>
      </c>
      <c r="H2141" s="125">
        <v>33</v>
      </c>
      <c r="I2141" s="125">
        <v>44</v>
      </c>
      <c r="J2141" s="126">
        <v>238</v>
      </c>
      <c r="K2141" s="127">
        <v>228</v>
      </c>
      <c r="L2141" s="58">
        <f>100*(J2141*(G2141+H2141+I2141)+J2142*(G2142+H2142+I2142)+J2143*(G2143+H2143+I2143)+J2144*(I2144+H2144+G2144)+J2145*(G2145+H2145+I2145)+J2146*(G2146+H2146+I2146))/(D2141*1000)</f>
        <v>31.4755</v>
      </c>
      <c r="M2141" s="56"/>
    </row>
    <row r="2142" spans="1:13" ht="17.25" customHeight="1">
      <c r="A2142" s="167"/>
      <c r="B2142" s="7" t="s">
        <v>2308</v>
      </c>
      <c r="C2142" s="9"/>
      <c r="D2142" s="6"/>
      <c r="E2142" s="35" t="s">
        <v>22</v>
      </c>
      <c r="F2142" s="35" t="s">
        <v>19</v>
      </c>
      <c r="G2142" s="125">
        <v>20</v>
      </c>
      <c r="H2142" s="125">
        <v>27</v>
      </c>
      <c r="I2142" s="125">
        <v>33</v>
      </c>
      <c r="J2142" s="126">
        <v>238</v>
      </c>
      <c r="K2142" s="127">
        <v>228</v>
      </c>
      <c r="L2142" s="58"/>
      <c r="M2142" s="56"/>
    </row>
    <row r="2143" spans="1:13" ht="17.25" customHeight="1">
      <c r="A2143" s="167"/>
      <c r="B2143" s="7" t="s">
        <v>2309</v>
      </c>
      <c r="C2143" s="9"/>
      <c r="D2143" s="6"/>
      <c r="E2143" s="35" t="s">
        <v>22</v>
      </c>
      <c r="F2143" s="35" t="s">
        <v>19</v>
      </c>
      <c r="G2143" s="125">
        <v>77</v>
      </c>
      <c r="H2143" s="125">
        <v>65</v>
      </c>
      <c r="I2143" s="125">
        <v>52</v>
      </c>
      <c r="J2143" s="126">
        <v>238</v>
      </c>
      <c r="K2143" s="127">
        <v>228</v>
      </c>
      <c r="L2143" s="58"/>
      <c r="M2143" s="56"/>
    </row>
    <row r="2144" spans="1:13" ht="17.25" customHeight="1">
      <c r="A2144" s="167"/>
      <c r="B2144" s="7" t="s">
        <v>2310</v>
      </c>
      <c r="C2144" s="9"/>
      <c r="D2144" s="6"/>
      <c r="E2144" s="35" t="s">
        <v>24</v>
      </c>
      <c r="F2144" s="35" t="s">
        <v>22</v>
      </c>
      <c r="G2144" s="125">
        <v>10</v>
      </c>
      <c r="H2144" s="125">
        <v>35</v>
      </c>
      <c r="I2144" s="125">
        <v>5</v>
      </c>
      <c r="J2144" s="126">
        <v>238</v>
      </c>
      <c r="K2144" s="127">
        <v>228</v>
      </c>
      <c r="L2144" s="58"/>
      <c r="M2144" s="56"/>
    </row>
    <row r="2145" spans="1:13" ht="17.25" customHeight="1">
      <c r="A2145" s="167"/>
      <c r="B2145" s="7" t="s">
        <v>2311</v>
      </c>
      <c r="C2145" s="9"/>
      <c r="D2145" s="6"/>
      <c r="E2145" s="35" t="s">
        <v>26</v>
      </c>
      <c r="F2145" s="35" t="s">
        <v>24</v>
      </c>
      <c r="G2145" s="125">
        <v>18</v>
      </c>
      <c r="H2145" s="125">
        <v>13</v>
      </c>
      <c r="I2145" s="125">
        <v>16</v>
      </c>
      <c r="J2145" s="126">
        <v>238</v>
      </c>
      <c r="K2145" s="127">
        <v>228</v>
      </c>
      <c r="L2145" s="58"/>
      <c r="M2145" s="56"/>
    </row>
    <row r="2146" spans="1:13" ht="17.25" customHeight="1">
      <c r="A2146" s="167"/>
      <c r="B2146" s="7" t="s">
        <v>2312</v>
      </c>
      <c r="C2146" s="9"/>
      <c r="D2146" s="6"/>
      <c r="E2146" s="35" t="s">
        <v>26</v>
      </c>
      <c r="F2146" s="35" t="s">
        <v>21</v>
      </c>
      <c r="G2146" s="125">
        <v>6</v>
      </c>
      <c r="H2146" s="125">
        <v>25</v>
      </c>
      <c r="I2146" s="125">
        <v>22</v>
      </c>
      <c r="J2146" s="126">
        <v>238</v>
      </c>
      <c r="K2146" s="127">
        <v>228</v>
      </c>
      <c r="L2146" s="58"/>
      <c r="M2146" s="56"/>
    </row>
    <row r="2147" spans="1:13" ht="15.75" customHeight="1">
      <c r="A2147" s="167"/>
      <c r="B2147" s="6" t="s">
        <v>2313</v>
      </c>
      <c r="C2147" s="169" t="s">
        <v>2314</v>
      </c>
      <c r="D2147" s="6">
        <v>630</v>
      </c>
      <c r="E2147" s="35" t="s">
        <v>47</v>
      </c>
      <c r="F2147" s="35" t="s">
        <v>24</v>
      </c>
      <c r="G2147" s="125">
        <v>18</v>
      </c>
      <c r="H2147" s="125">
        <v>13</v>
      </c>
      <c r="I2147" s="125">
        <v>43</v>
      </c>
      <c r="J2147" s="35">
        <v>234</v>
      </c>
      <c r="K2147" s="131">
        <v>232</v>
      </c>
      <c r="L2147" s="58">
        <f>100*(J2147*(G2147+H2147+I2147)+J2148*(G2148+H2148+I2148)+J2149*(G2149+H2149+I2149)+J2150*(I2150+H2150+G2150))/(D2147*1000)</f>
        <v>10.474285714285715</v>
      </c>
      <c r="M2147" s="56"/>
    </row>
    <row r="2148" spans="1:13" ht="15">
      <c r="A2148" s="167"/>
      <c r="B2148" s="6" t="s">
        <v>2315</v>
      </c>
      <c r="C2148" s="169"/>
      <c r="D2148" s="6"/>
      <c r="E2148" s="35" t="s">
        <v>26</v>
      </c>
      <c r="F2148" s="35" t="s">
        <v>26</v>
      </c>
      <c r="G2148" s="125">
        <v>36</v>
      </c>
      <c r="H2148" s="125">
        <v>34</v>
      </c>
      <c r="I2148" s="125">
        <v>27</v>
      </c>
      <c r="J2148" s="35">
        <v>234</v>
      </c>
      <c r="K2148" s="131">
        <v>232</v>
      </c>
      <c r="L2148" s="58"/>
      <c r="M2148" s="56"/>
    </row>
    <row r="2149" spans="1:13" ht="15">
      <c r="A2149" s="167"/>
      <c r="B2149" s="6" t="s">
        <v>2316</v>
      </c>
      <c r="C2149" s="169"/>
      <c r="D2149" s="6"/>
      <c r="E2149" s="35" t="s">
        <v>21</v>
      </c>
      <c r="F2149" s="35" t="s">
        <v>18</v>
      </c>
      <c r="G2149" s="125">
        <v>17</v>
      </c>
      <c r="H2149" s="125">
        <v>24</v>
      </c>
      <c r="I2149" s="125">
        <v>20</v>
      </c>
      <c r="J2149" s="35">
        <v>234</v>
      </c>
      <c r="K2149" s="131">
        <v>232</v>
      </c>
      <c r="L2149" s="58"/>
      <c r="M2149" s="56"/>
    </row>
    <row r="2150" spans="1:13" ht="15.75" customHeight="1">
      <c r="A2150" s="167"/>
      <c r="B2150" s="6" t="s">
        <v>2317</v>
      </c>
      <c r="C2150" s="169"/>
      <c r="D2150" s="6"/>
      <c r="E2150" s="35" t="s">
        <v>47</v>
      </c>
      <c r="F2150" s="35" t="s">
        <v>24</v>
      </c>
      <c r="G2150" s="125">
        <v>32</v>
      </c>
      <c r="H2150" s="125">
        <v>13</v>
      </c>
      <c r="I2150" s="125">
        <v>5</v>
      </c>
      <c r="J2150" s="35">
        <v>234</v>
      </c>
      <c r="K2150" s="131">
        <v>232</v>
      </c>
      <c r="L2150" s="58"/>
      <c r="M2150" s="56"/>
    </row>
    <row r="2151" spans="1:13" ht="15">
      <c r="A2151" s="167"/>
      <c r="B2151" s="6" t="s">
        <v>2318</v>
      </c>
      <c r="C2151" s="9"/>
      <c r="D2151" s="6">
        <v>400</v>
      </c>
      <c r="E2151" s="35" t="s">
        <v>24</v>
      </c>
      <c r="F2151" s="35" t="s">
        <v>18</v>
      </c>
      <c r="G2151" s="125">
        <v>15</v>
      </c>
      <c r="H2151" s="125">
        <v>14</v>
      </c>
      <c r="I2151" s="125">
        <v>13</v>
      </c>
      <c r="J2151" s="35">
        <v>245</v>
      </c>
      <c r="K2151" s="131">
        <v>236</v>
      </c>
      <c r="L2151" s="58">
        <f>100*(J2151*(G2151+H2151+I2151)+J2152*(G2152+H2152+I2152)+J2153*(G2153+H2153+I2153)+J2154*(I2154+H2154+G2154)+J2155*(G2155+H2155+I2155)+J2156*(G2156+H2156+I2156))/(D2151*1000)</f>
        <v>33.38125</v>
      </c>
      <c r="M2151" s="56"/>
    </row>
    <row r="2152" spans="1:13" ht="15">
      <c r="A2152" s="167"/>
      <c r="B2152" s="6" t="s">
        <v>2319</v>
      </c>
      <c r="C2152" s="9"/>
      <c r="D2152" s="6"/>
      <c r="E2152" s="35" t="s">
        <v>47</v>
      </c>
      <c r="F2152" s="35" t="s">
        <v>24</v>
      </c>
      <c r="G2152" s="125">
        <v>18</v>
      </c>
      <c r="H2152" s="125">
        <v>28</v>
      </c>
      <c r="I2152" s="125">
        <v>11</v>
      </c>
      <c r="J2152" s="35">
        <v>245</v>
      </c>
      <c r="K2152" s="131">
        <v>236</v>
      </c>
      <c r="L2152" s="58"/>
      <c r="M2152" s="56"/>
    </row>
    <row r="2153" spans="1:13" ht="15">
      <c r="A2153" s="167"/>
      <c r="B2153" s="6" t="s">
        <v>2320</v>
      </c>
      <c r="C2153" s="9"/>
      <c r="D2153" s="6"/>
      <c r="E2153" s="35" t="s">
        <v>26</v>
      </c>
      <c r="F2153" s="35" t="s">
        <v>24</v>
      </c>
      <c r="G2153" s="125">
        <v>53</v>
      </c>
      <c r="H2153" s="125">
        <v>47</v>
      </c>
      <c r="I2153" s="125">
        <v>19</v>
      </c>
      <c r="J2153" s="35">
        <v>245</v>
      </c>
      <c r="K2153" s="131">
        <v>236</v>
      </c>
      <c r="L2153" s="58"/>
      <c r="M2153" s="56"/>
    </row>
    <row r="2154" spans="1:13" ht="15">
      <c r="A2154" s="167"/>
      <c r="B2154" s="6" t="s">
        <v>2321</v>
      </c>
      <c r="C2154" s="9"/>
      <c r="D2154" s="6"/>
      <c r="E2154" s="35" t="s">
        <v>47</v>
      </c>
      <c r="F2154" s="35" t="s">
        <v>24</v>
      </c>
      <c r="G2154" s="125">
        <v>0</v>
      </c>
      <c r="H2154" s="125">
        <v>2</v>
      </c>
      <c r="I2154" s="125">
        <v>1</v>
      </c>
      <c r="J2154" s="35">
        <v>245</v>
      </c>
      <c r="K2154" s="131">
        <v>236</v>
      </c>
      <c r="L2154" s="58"/>
      <c r="M2154" s="56"/>
    </row>
    <row r="2155" spans="1:13" ht="15">
      <c r="A2155" s="167"/>
      <c r="B2155" s="6" t="s">
        <v>2322</v>
      </c>
      <c r="C2155" s="9"/>
      <c r="D2155" s="6"/>
      <c r="E2155" s="35" t="s">
        <v>30</v>
      </c>
      <c r="F2155" s="35" t="s">
        <v>21</v>
      </c>
      <c r="G2155" s="125">
        <v>87</v>
      </c>
      <c r="H2155" s="125">
        <v>89</v>
      </c>
      <c r="I2155" s="125">
        <v>102</v>
      </c>
      <c r="J2155" s="35">
        <v>245</v>
      </c>
      <c r="K2155" s="131">
        <v>236</v>
      </c>
      <c r="L2155" s="58"/>
      <c r="M2155" s="56"/>
    </row>
    <row r="2156" spans="1:13" ht="15">
      <c r="A2156" s="167"/>
      <c r="B2156" s="6" t="s">
        <v>2323</v>
      </c>
      <c r="C2156" s="9"/>
      <c r="D2156" s="6"/>
      <c r="E2156" s="35" t="s">
        <v>47</v>
      </c>
      <c r="F2156" s="35" t="s">
        <v>24</v>
      </c>
      <c r="G2156" s="125">
        <v>13</v>
      </c>
      <c r="H2156" s="125">
        <v>16</v>
      </c>
      <c r="I2156" s="125">
        <v>17</v>
      </c>
      <c r="J2156" s="35">
        <v>245</v>
      </c>
      <c r="K2156" s="131">
        <v>236</v>
      </c>
      <c r="L2156" s="58"/>
      <c r="M2156" s="56"/>
    </row>
    <row r="2157" spans="1:13" ht="17.25" customHeight="1">
      <c r="A2157" s="167"/>
      <c r="B2157" s="6" t="s">
        <v>2324</v>
      </c>
      <c r="C2157" s="9"/>
      <c r="D2157" s="6">
        <v>400</v>
      </c>
      <c r="E2157" s="35" t="s">
        <v>47</v>
      </c>
      <c r="F2157" s="35" t="s">
        <v>24</v>
      </c>
      <c r="G2157" s="125">
        <v>5</v>
      </c>
      <c r="H2157" s="125">
        <v>14</v>
      </c>
      <c r="I2157" s="125">
        <v>13</v>
      </c>
      <c r="J2157" s="35">
        <v>241</v>
      </c>
      <c r="K2157" s="131">
        <v>237</v>
      </c>
      <c r="L2157" s="58">
        <f>100*(J2157*(G2157+H2157+I2157)+J2158*(G2158+H2158+I2158)+J2159*(G2159+H2159+I2159)+J2160*(I2160+H2160+G2160)+J2161*(G2161+H2161+I2161)+J2162*(G2162+H2162+I2162)+J2163*(G2163+H2163+I2163))/(D2157*1000)</f>
        <v>24.64225</v>
      </c>
      <c r="M2157" s="56"/>
    </row>
    <row r="2158" spans="1:13" ht="17.25" customHeight="1">
      <c r="A2158" s="167"/>
      <c r="B2158" s="6" t="s">
        <v>2325</v>
      </c>
      <c r="C2158" s="103" t="s">
        <v>2326</v>
      </c>
      <c r="D2158" s="6"/>
      <c r="E2158" s="35" t="s">
        <v>18</v>
      </c>
      <c r="F2158" s="35" t="s">
        <v>19</v>
      </c>
      <c r="G2158" s="125">
        <v>11</v>
      </c>
      <c r="H2158" s="125">
        <v>5</v>
      </c>
      <c r="I2158" s="125">
        <v>13</v>
      </c>
      <c r="J2158" s="35">
        <v>241</v>
      </c>
      <c r="K2158" s="131">
        <v>237</v>
      </c>
      <c r="L2158" s="58"/>
      <c r="M2158" s="56"/>
    </row>
    <row r="2159" spans="1:13" ht="17.25" customHeight="1">
      <c r="A2159" s="167"/>
      <c r="B2159" s="6" t="s">
        <v>2327</v>
      </c>
      <c r="C2159" s="9"/>
      <c r="D2159" s="6"/>
      <c r="E2159" s="35" t="s">
        <v>24</v>
      </c>
      <c r="F2159" s="35" t="s">
        <v>22</v>
      </c>
      <c r="G2159" s="125">
        <v>20</v>
      </c>
      <c r="H2159" s="125">
        <v>29</v>
      </c>
      <c r="I2159" s="125">
        <v>34</v>
      </c>
      <c r="J2159" s="35">
        <v>241</v>
      </c>
      <c r="K2159" s="131">
        <v>237</v>
      </c>
      <c r="L2159" s="58"/>
      <c r="M2159" s="56"/>
    </row>
    <row r="2160" spans="1:13" ht="17.25" customHeight="1">
      <c r="A2160" s="167"/>
      <c r="B2160" s="6" t="s">
        <v>2328</v>
      </c>
      <c r="C2160" s="9"/>
      <c r="D2160" s="6"/>
      <c r="E2160" s="35" t="s">
        <v>2329</v>
      </c>
      <c r="F2160" s="35" t="s">
        <v>2329</v>
      </c>
      <c r="G2160" s="125">
        <v>14</v>
      </c>
      <c r="H2160" s="125">
        <v>18</v>
      </c>
      <c r="I2160" s="125">
        <v>9</v>
      </c>
      <c r="J2160" s="35">
        <v>241</v>
      </c>
      <c r="K2160" s="131">
        <v>237</v>
      </c>
      <c r="L2160" s="58"/>
      <c r="M2160" s="56"/>
    </row>
    <row r="2161" spans="1:13" ht="17.25" customHeight="1">
      <c r="A2161" s="167"/>
      <c r="B2161" s="6" t="s">
        <v>2330</v>
      </c>
      <c r="C2161" s="9"/>
      <c r="D2161" s="6"/>
      <c r="E2161" s="35" t="s">
        <v>47</v>
      </c>
      <c r="F2161" s="35" t="s">
        <v>24</v>
      </c>
      <c r="G2161" s="125">
        <v>44</v>
      </c>
      <c r="H2161" s="125">
        <v>45</v>
      </c>
      <c r="I2161" s="125">
        <v>47</v>
      </c>
      <c r="J2161" s="35">
        <v>241</v>
      </c>
      <c r="K2161" s="131">
        <v>237</v>
      </c>
      <c r="L2161" s="58"/>
      <c r="M2161" s="56"/>
    </row>
    <row r="2162" spans="1:13" ht="17.25" customHeight="1">
      <c r="A2162" s="167"/>
      <c r="B2162" s="6" t="s">
        <v>2331</v>
      </c>
      <c r="C2162" s="9"/>
      <c r="D2162" s="6"/>
      <c r="E2162" s="35" t="s">
        <v>21</v>
      </c>
      <c r="F2162" s="35" t="s">
        <v>18</v>
      </c>
      <c r="G2162" s="125">
        <v>17</v>
      </c>
      <c r="H2162" s="125">
        <v>16</v>
      </c>
      <c r="I2162" s="125">
        <v>11</v>
      </c>
      <c r="J2162" s="35">
        <v>241</v>
      </c>
      <c r="K2162" s="131">
        <v>237</v>
      </c>
      <c r="L2162" s="58"/>
      <c r="M2162" s="56"/>
    </row>
    <row r="2163" spans="1:13" ht="17.25" customHeight="1">
      <c r="A2163" s="167"/>
      <c r="B2163" s="6" t="s">
        <v>2332</v>
      </c>
      <c r="C2163" s="9"/>
      <c r="D2163" s="6"/>
      <c r="E2163" s="35" t="s">
        <v>1821</v>
      </c>
      <c r="F2163" s="35" t="s">
        <v>2329</v>
      </c>
      <c r="G2163" s="125">
        <v>12</v>
      </c>
      <c r="H2163" s="125">
        <v>16</v>
      </c>
      <c r="I2163" s="125">
        <v>16</v>
      </c>
      <c r="J2163" s="35">
        <v>241</v>
      </c>
      <c r="K2163" s="131">
        <v>237</v>
      </c>
      <c r="L2163" s="58"/>
      <c r="M2163" s="56"/>
    </row>
    <row r="2164" spans="1:13" ht="17.25" customHeight="1">
      <c r="A2164" s="163" t="s">
        <v>232</v>
      </c>
      <c r="B2164" s="6" t="s">
        <v>2333</v>
      </c>
      <c r="C2164" s="181" t="s">
        <v>2334</v>
      </c>
      <c r="D2164" s="6">
        <v>400</v>
      </c>
      <c r="E2164" s="35" t="s">
        <v>26</v>
      </c>
      <c r="F2164" s="35" t="s">
        <v>21</v>
      </c>
      <c r="G2164" s="125">
        <v>12</v>
      </c>
      <c r="H2164" s="125">
        <v>2</v>
      </c>
      <c r="I2164" s="125">
        <v>1</v>
      </c>
      <c r="J2164" s="35">
        <v>251</v>
      </c>
      <c r="K2164" s="131">
        <v>248</v>
      </c>
      <c r="L2164" s="58">
        <f>100*(J2164*(G2164+H2164+I2164)+J2165*(G2165+H2165+I2165))/(D2164*1000)</f>
        <v>1.1295</v>
      </c>
      <c r="M2164" s="56"/>
    </row>
    <row r="2165" spans="1:13" ht="17.25" customHeight="1">
      <c r="A2165" s="163"/>
      <c r="B2165" s="6" t="s">
        <v>2335</v>
      </c>
      <c r="C2165" s="181"/>
      <c r="D2165" s="6"/>
      <c r="E2165" s="35" t="s">
        <v>26</v>
      </c>
      <c r="F2165" s="35" t="s">
        <v>21</v>
      </c>
      <c r="G2165" s="125">
        <v>0</v>
      </c>
      <c r="H2165" s="125">
        <v>3</v>
      </c>
      <c r="I2165" s="125">
        <v>0</v>
      </c>
      <c r="J2165" s="35">
        <v>251</v>
      </c>
      <c r="K2165" s="131">
        <v>248</v>
      </c>
      <c r="L2165" s="58"/>
      <c r="M2165" s="56"/>
    </row>
    <row r="2166" spans="1:13" ht="15">
      <c r="A2166" s="163"/>
      <c r="B2166" s="6" t="s">
        <v>2336</v>
      </c>
      <c r="C2166" s="9"/>
      <c r="D2166" s="6">
        <v>400</v>
      </c>
      <c r="E2166" s="35" t="s">
        <v>24</v>
      </c>
      <c r="F2166" s="35" t="s">
        <v>24</v>
      </c>
      <c r="G2166" s="125">
        <v>4</v>
      </c>
      <c r="H2166" s="125">
        <v>1</v>
      </c>
      <c r="I2166" s="125">
        <v>2</v>
      </c>
      <c r="J2166" s="35">
        <v>245</v>
      </c>
      <c r="K2166" s="131">
        <v>240</v>
      </c>
      <c r="L2166" s="58">
        <f>100*(J2166*(G2166+H2166+I2166)+J2167*(G2167+H2167+I2167))/(D2166*1000)</f>
        <v>2.51125</v>
      </c>
      <c r="M2166" s="56"/>
    </row>
    <row r="2167" spans="1:13" ht="15.75" customHeight="1">
      <c r="A2167" s="163"/>
      <c r="B2167" s="6" t="s">
        <v>2337</v>
      </c>
      <c r="C2167" s="105"/>
      <c r="D2167" s="6"/>
      <c r="E2167" s="35" t="s">
        <v>21</v>
      </c>
      <c r="F2167" s="35" t="s">
        <v>24</v>
      </c>
      <c r="G2167" s="125">
        <v>25</v>
      </c>
      <c r="H2167" s="125"/>
      <c r="I2167" s="125">
        <v>9</v>
      </c>
      <c r="J2167" s="35">
        <v>245</v>
      </c>
      <c r="K2167" s="131">
        <v>240</v>
      </c>
      <c r="L2167" s="58"/>
      <c r="M2167" s="56"/>
    </row>
    <row r="2168" spans="1:13" ht="15">
      <c r="A2168" s="163"/>
      <c r="B2168" s="6" t="s">
        <v>2338</v>
      </c>
      <c r="C2168" s="6"/>
      <c r="D2168" s="6">
        <v>400</v>
      </c>
      <c r="E2168" s="35" t="s">
        <v>21</v>
      </c>
      <c r="F2168" s="35" t="s">
        <v>18</v>
      </c>
      <c r="G2168" s="125">
        <v>26</v>
      </c>
      <c r="H2168" s="125">
        <v>34</v>
      </c>
      <c r="I2168" s="125">
        <v>37</v>
      </c>
      <c r="J2168" s="35">
        <v>244</v>
      </c>
      <c r="K2168" s="131">
        <v>237</v>
      </c>
      <c r="L2168" s="58">
        <f>100*(J2168*(G2168+H2168+I2168)+J2169*(G2169+H2169+I2169)+J2170*(G2170+H2170+I2170)+J2171*(I2171+H2171+G2171)+J2172*(G2172+H2172+I2172)+J2173*(G2173+H2173+I2173)+J2174*(G2174+H2174+I2174))/(D2168*1000)</f>
        <v>13.969</v>
      </c>
      <c r="M2168" s="56"/>
    </row>
    <row r="2169" spans="1:13" ht="15" customHeight="1">
      <c r="A2169" s="163"/>
      <c r="B2169" s="6" t="s">
        <v>2339</v>
      </c>
      <c r="C2169" s="194" t="s">
        <v>2340</v>
      </c>
      <c r="D2169" s="6"/>
      <c r="E2169" s="35" t="s">
        <v>18</v>
      </c>
      <c r="F2169" s="35" t="s">
        <v>18</v>
      </c>
      <c r="G2169" s="125">
        <v>9</v>
      </c>
      <c r="H2169" s="125">
        <v>10</v>
      </c>
      <c r="I2169" s="125">
        <v>3</v>
      </c>
      <c r="J2169" s="35">
        <v>244</v>
      </c>
      <c r="K2169" s="131">
        <v>237</v>
      </c>
      <c r="L2169" s="58"/>
      <c r="M2169" s="56"/>
    </row>
    <row r="2170" spans="1:13" ht="15">
      <c r="A2170" s="163"/>
      <c r="B2170" s="6" t="s">
        <v>2341</v>
      </c>
      <c r="C2170" s="194"/>
      <c r="D2170" s="6"/>
      <c r="E2170" s="35" t="s">
        <v>30</v>
      </c>
      <c r="F2170" s="35" t="s">
        <v>21</v>
      </c>
      <c r="G2170" s="125">
        <v>15</v>
      </c>
      <c r="H2170" s="125">
        <v>7</v>
      </c>
      <c r="I2170" s="125">
        <v>15</v>
      </c>
      <c r="J2170" s="35">
        <v>244</v>
      </c>
      <c r="K2170" s="131">
        <v>237</v>
      </c>
      <c r="L2170" s="58"/>
      <c r="M2170" s="56"/>
    </row>
    <row r="2171" spans="1:13" ht="15">
      <c r="A2171" s="163"/>
      <c r="B2171" s="6" t="s">
        <v>2342</v>
      </c>
      <c r="C2171" s="194"/>
      <c r="D2171" s="6"/>
      <c r="E2171" s="35" t="s">
        <v>22</v>
      </c>
      <c r="F2171" s="35" t="s">
        <v>79</v>
      </c>
      <c r="G2171" s="125">
        <v>1</v>
      </c>
      <c r="H2171" s="125">
        <v>1</v>
      </c>
      <c r="I2171" s="125">
        <v>4</v>
      </c>
      <c r="J2171" s="35">
        <v>244</v>
      </c>
      <c r="K2171" s="131">
        <v>237</v>
      </c>
      <c r="L2171" s="58"/>
      <c r="M2171" s="56"/>
    </row>
    <row r="2172" spans="1:13" ht="15">
      <c r="A2172" s="163"/>
      <c r="B2172" s="6" t="s">
        <v>2343</v>
      </c>
      <c r="C2172" s="194"/>
      <c r="D2172" s="6"/>
      <c r="E2172" s="35" t="s">
        <v>19</v>
      </c>
      <c r="F2172" s="35" t="s">
        <v>19</v>
      </c>
      <c r="G2172" s="125"/>
      <c r="H2172" s="125">
        <v>1</v>
      </c>
      <c r="I2172" s="125"/>
      <c r="J2172" s="35">
        <v>244</v>
      </c>
      <c r="K2172" s="131">
        <v>237</v>
      </c>
      <c r="L2172" s="58"/>
      <c r="M2172" s="56"/>
    </row>
    <row r="2173" spans="1:13" ht="15">
      <c r="A2173" s="163"/>
      <c r="B2173" s="6" t="s">
        <v>2344</v>
      </c>
      <c r="C2173" s="194"/>
      <c r="D2173" s="6"/>
      <c r="E2173" s="35" t="s">
        <v>47</v>
      </c>
      <c r="F2173" s="35" t="s">
        <v>24</v>
      </c>
      <c r="G2173" s="125">
        <v>33</v>
      </c>
      <c r="H2173" s="125">
        <v>13</v>
      </c>
      <c r="I2173" s="125">
        <v>10</v>
      </c>
      <c r="J2173" s="35">
        <v>244</v>
      </c>
      <c r="K2173" s="131">
        <v>237</v>
      </c>
      <c r="L2173" s="58"/>
      <c r="M2173" s="56"/>
    </row>
    <row r="2174" spans="1:13" ht="15">
      <c r="A2174" s="163"/>
      <c r="B2174" s="6" t="s">
        <v>2345</v>
      </c>
      <c r="C2174" s="194"/>
      <c r="D2174" s="6"/>
      <c r="E2174" s="35" t="s">
        <v>26</v>
      </c>
      <c r="F2174" s="35" t="s">
        <v>21</v>
      </c>
      <c r="G2174" s="125">
        <v>3</v>
      </c>
      <c r="H2174" s="125">
        <v>3</v>
      </c>
      <c r="I2174" s="125">
        <v>4</v>
      </c>
      <c r="J2174" s="35">
        <v>244</v>
      </c>
      <c r="K2174" s="131">
        <v>237</v>
      </c>
      <c r="L2174" s="58"/>
      <c r="M2174" s="56"/>
    </row>
    <row r="2175" spans="1:13" ht="15.75" customHeight="1">
      <c r="A2175" s="167" t="s">
        <v>755</v>
      </c>
      <c r="B2175" s="6" t="s">
        <v>2346</v>
      </c>
      <c r="C2175" s="9"/>
      <c r="D2175" s="6">
        <v>400</v>
      </c>
      <c r="E2175" s="35" t="s">
        <v>18</v>
      </c>
      <c r="F2175" s="35" t="s">
        <v>19</v>
      </c>
      <c r="G2175" s="125">
        <v>26</v>
      </c>
      <c r="H2175" s="125">
        <v>42</v>
      </c>
      <c r="I2175" s="125">
        <v>18</v>
      </c>
      <c r="J2175" s="35">
        <v>234</v>
      </c>
      <c r="K2175" s="131">
        <v>224</v>
      </c>
      <c r="L2175" s="58">
        <f>100*(J2175*(G2175+H2175+I2175)+J2176*(G2176+H2176+I2176)+J2177*(G2177+H2177+I2177)+J2178*(I2178+H2178+G2178)+J2179*(G2179+H2179+I2179)+J2180*(G2180+H2180+I2180)+J2181*(I2181+H2181+G2181)+J2182*(G2182+H2182+I2182))/(D2175*1000)</f>
        <v>61.074</v>
      </c>
      <c r="M2175" s="56"/>
    </row>
    <row r="2176" spans="1:13" ht="15.75" customHeight="1">
      <c r="A2176" s="167"/>
      <c r="B2176" s="6" t="s">
        <v>2347</v>
      </c>
      <c r="C2176" s="169" t="s">
        <v>2348</v>
      </c>
      <c r="D2176" s="6"/>
      <c r="E2176" s="35" t="s">
        <v>30</v>
      </c>
      <c r="F2176" s="35" t="s">
        <v>24</v>
      </c>
      <c r="G2176" s="125">
        <v>120</v>
      </c>
      <c r="H2176" s="125">
        <v>122</v>
      </c>
      <c r="I2176" s="125">
        <v>61</v>
      </c>
      <c r="J2176" s="35">
        <v>234</v>
      </c>
      <c r="K2176" s="131">
        <v>224</v>
      </c>
      <c r="L2176" s="58"/>
      <c r="M2176" s="56"/>
    </row>
    <row r="2177" spans="1:13" ht="15">
      <c r="A2177" s="167"/>
      <c r="B2177" s="6" t="s">
        <v>2109</v>
      </c>
      <c r="C2177" s="169"/>
      <c r="D2177" s="6"/>
      <c r="E2177" s="35" t="s">
        <v>24</v>
      </c>
      <c r="F2177" s="35" t="s">
        <v>22</v>
      </c>
      <c r="G2177" s="125">
        <v>27</v>
      </c>
      <c r="H2177" s="125">
        <v>29</v>
      </c>
      <c r="I2177" s="125">
        <v>37</v>
      </c>
      <c r="J2177" s="35">
        <v>234</v>
      </c>
      <c r="K2177" s="131">
        <v>224</v>
      </c>
      <c r="L2177" s="58"/>
      <c r="M2177" s="56"/>
    </row>
    <row r="2178" spans="1:13" ht="15">
      <c r="A2178" s="167"/>
      <c r="B2178" s="6" t="s">
        <v>2349</v>
      </c>
      <c r="C2178" s="169"/>
      <c r="D2178" s="6"/>
      <c r="E2178" s="35" t="s">
        <v>47</v>
      </c>
      <c r="F2178" s="35" t="s">
        <v>24</v>
      </c>
      <c r="G2178" s="125">
        <v>28</v>
      </c>
      <c r="H2178" s="125">
        <v>41</v>
      </c>
      <c r="I2178" s="125">
        <v>14</v>
      </c>
      <c r="J2178" s="35">
        <v>234</v>
      </c>
      <c r="K2178" s="131">
        <v>224</v>
      </c>
      <c r="L2178" s="58"/>
      <c r="M2178" s="56"/>
    </row>
    <row r="2179" spans="1:13" ht="15">
      <c r="A2179" s="167"/>
      <c r="B2179" s="6" t="s">
        <v>2350</v>
      </c>
      <c r="C2179" s="169"/>
      <c r="D2179" s="6"/>
      <c r="E2179" s="35" t="s">
        <v>21</v>
      </c>
      <c r="F2179" s="35" t="s">
        <v>18</v>
      </c>
      <c r="G2179" s="125">
        <v>0</v>
      </c>
      <c r="H2179" s="125">
        <v>1</v>
      </c>
      <c r="I2179" s="125">
        <v>0</v>
      </c>
      <c r="J2179" s="35">
        <v>234</v>
      </c>
      <c r="K2179" s="131">
        <v>224</v>
      </c>
      <c r="L2179" s="58"/>
      <c r="M2179" s="56"/>
    </row>
    <row r="2180" spans="1:13" ht="15">
      <c r="A2180" s="167"/>
      <c r="B2180" s="6" t="s">
        <v>2351</v>
      </c>
      <c r="C2180" s="9"/>
      <c r="D2180" s="6"/>
      <c r="E2180" s="35" t="s">
        <v>21</v>
      </c>
      <c r="F2180" s="35" t="s">
        <v>18</v>
      </c>
      <c r="G2180" s="125">
        <v>68</v>
      </c>
      <c r="H2180" s="125">
        <v>62</v>
      </c>
      <c r="I2180" s="125">
        <v>79</v>
      </c>
      <c r="J2180" s="35">
        <v>234</v>
      </c>
      <c r="K2180" s="131">
        <v>224</v>
      </c>
      <c r="L2180" s="58"/>
      <c r="M2180" s="56"/>
    </row>
    <row r="2181" spans="1:13" ht="15">
      <c r="A2181" s="167"/>
      <c r="B2181" s="6" t="s">
        <v>2352</v>
      </c>
      <c r="C2181" s="9"/>
      <c r="D2181" s="6"/>
      <c r="E2181" s="35" t="s">
        <v>24</v>
      </c>
      <c r="F2181" s="35" t="s">
        <v>22</v>
      </c>
      <c r="G2181" s="125">
        <v>67</v>
      </c>
      <c r="H2181" s="125">
        <v>12</v>
      </c>
      <c r="I2181" s="125">
        <v>43</v>
      </c>
      <c r="J2181" s="35">
        <v>234</v>
      </c>
      <c r="K2181" s="131">
        <v>224</v>
      </c>
      <c r="L2181" s="58"/>
      <c r="M2181" s="56"/>
    </row>
    <row r="2182" spans="1:13" ht="15">
      <c r="A2182" s="167"/>
      <c r="B2182" s="6" t="s">
        <v>2353</v>
      </c>
      <c r="C2182" s="9"/>
      <c r="D2182" s="6"/>
      <c r="E2182" s="35" t="s">
        <v>21</v>
      </c>
      <c r="F2182" s="35" t="s">
        <v>24</v>
      </c>
      <c r="G2182" s="125">
        <v>30</v>
      </c>
      <c r="H2182" s="125">
        <v>82</v>
      </c>
      <c r="I2182" s="125">
        <v>35</v>
      </c>
      <c r="J2182" s="35">
        <v>234</v>
      </c>
      <c r="K2182" s="131">
        <v>224</v>
      </c>
      <c r="L2182" s="58"/>
      <c r="M2182" s="56"/>
    </row>
    <row r="2183" spans="1:13" ht="15">
      <c r="A2183" s="167"/>
      <c r="B2183" s="6" t="s">
        <v>2354</v>
      </c>
      <c r="C2183" s="9"/>
      <c r="D2183" s="6">
        <v>630</v>
      </c>
      <c r="E2183" s="35" t="s">
        <v>21</v>
      </c>
      <c r="F2183" s="35" t="s">
        <v>18</v>
      </c>
      <c r="G2183" s="125">
        <v>43</v>
      </c>
      <c r="H2183" s="125">
        <v>24</v>
      </c>
      <c r="I2183" s="125">
        <v>26</v>
      </c>
      <c r="J2183" s="35">
        <v>238</v>
      </c>
      <c r="K2183" s="131">
        <v>232</v>
      </c>
      <c r="L2183" s="58">
        <f>100*(J2183*(G2183+H2183+I2183)+J2184*(G2184+H2184+I2184)+J2185*(G2185+H2185+I2185)+J2186*(I2186+H2186+G2186)+J2187*(G2187+H2187+I2187)+J2188*(G2188+H2188+I2188))/(D2183*1000)</f>
        <v>29.844444444444445</v>
      </c>
      <c r="M2183" s="56"/>
    </row>
    <row r="2184" spans="1:13" ht="15">
      <c r="A2184" s="167"/>
      <c r="B2184" s="17" t="s">
        <v>2355</v>
      </c>
      <c r="C2184" s="37"/>
      <c r="D2184" s="31"/>
      <c r="E2184" s="35" t="s">
        <v>30</v>
      </c>
      <c r="F2184" s="35" t="s">
        <v>24</v>
      </c>
      <c r="G2184" s="156">
        <v>2</v>
      </c>
      <c r="H2184" s="156">
        <v>2</v>
      </c>
      <c r="I2184" s="156">
        <v>1</v>
      </c>
      <c r="J2184" s="35">
        <v>238</v>
      </c>
      <c r="K2184" s="131">
        <v>232</v>
      </c>
      <c r="L2184" s="58"/>
      <c r="M2184" s="56"/>
    </row>
    <row r="2185" spans="1:13" ht="15">
      <c r="A2185" s="167"/>
      <c r="B2185" s="6" t="s">
        <v>2356</v>
      </c>
      <c r="C2185" s="9"/>
      <c r="D2185" s="6"/>
      <c r="E2185" s="35" t="s">
        <v>30</v>
      </c>
      <c r="F2185" s="35" t="s">
        <v>21</v>
      </c>
      <c r="G2185" s="125">
        <v>85</v>
      </c>
      <c r="H2185" s="125">
        <v>96</v>
      </c>
      <c r="I2185" s="125">
        <v>74</v>
      </c>
      <c r="J2185" s="35">
        <v>238</v>
      </c>
      <c r="K2185" s="131">
        <v>232</v>
      </c>
      <c r="L2185" s="58"/>
      <c r="M2185" s="56"/>
    </row>
    <row r="2186" spans="1:13" ht="15">
      <c r="A2186" s="167"/>
      <c r="B2186" s="6" t="s">
        <v>2357</v>
      </c>
      <c r="C2186" s="9"/>
      <c r="D2186" s="6"/>
      <c r="E2186" s="35" t="s">
        <v>21</v>
      </c>
      <c r="F2186" s="35" t="s">
        <v>18</v>
      </c>
      <c r="G2186" s="125">
        <v>96</v>
      </c>
      <c r="H2186" s="125">
        <v>83</v>
      </c>
      <c r="I2186" s="125">
        <v>79</v>
      </c>
      <c r="J2186" s="35">
        <v>238</v>
      </c>
      <c r="K2186" s="131">
        <v>232</v>
      </c>
      <c r="L2186" s="58"/>
      <c r="M2186" s="56"/>
    </row>
    <row r="2187" spans="1:13" ht="15">
      <c r="A2187" s="167"/>
      <c r="B2187" s="6" t="s">
        <v>2358</v>
      </c>
      <c r="C2187" s="9"/>
      <c r="D2187" s="6"/>
      <c r="E2187" s="35" t="s">
        <v>24</v>
      </c>
      <c r="F2187" s="35" t="s">
        <v>24</v>
      </c>
      <c r="G2187" s="125">
        <v>31</v>
      </c>
      <c r="H2187" s="125">
        <v>20</v>
      </c>
      <c r="I2187" s="125">
        <v>13</v>
      </c>
      <c r="J2187" s="35">
        <v>238</v>
      </c>
      <c r="K2187" s="131">
        <v>232</v>
      </c>
      <c r="L2187" s="58"/>
      <c r="M2187" s="56"/>
    </row>
    <row r="2188" spans="1:13" ht="15">
      <c r="A2188" s="167"/>
      <c r="B2188" s="6" t="s">
        <v>2359</v>
      </c>
      <c r="C2188" s="9"/>
      <c r="D2188" s="6"/>
      <c r="E2188" s="35" t="s">
        <v>24</v>
      </c>
      <c r="F2188" s="35" t="s">
        <v>24</v>
      </c>
      <c r="G2188" s="125">
        <v>42</v>
      </c>
      <c r="H2188" s="125">
        <v>45</v>
      </c>
      <c r="I2188" s="125">
        <v>28</v>
      </c>
      <c r="J2188" s="35">
        <v>238</v>
      </c>
      <c r="K2188" s="131">
        <v>232</v>
      </c>
      <c r="L2188" s="58"/>
      <c r="M2188" s="56"/>
    </row>
    <row r="2189" spans="1:13" s="77" customFormat="1" ht="28.5" customHeight="1">
      <c r="A2189" s="167"/>
      <c r="B2189" s="16" t="s">
        <v>2360</v>
      </c>
      <c r="C2189" s="164" t="s">
        <v>2361</v>
      </c>
      <c r="D2189" s="17">
        <v>630</v>
      </c>
      <c r="E2189" s="35" t="s">
        <v>47</v>
      </c>
      <c r="F2189" s="35" t="s">
        <v>24</v>
      </c>
      <c r="G2189" s="132">
        <v>5</v>
      </c>
      <c r="H2189" s="132">
        <v>5</v>
      </c>
      <c r="I2189" s="132">
        <v>1</v>
      </c>
      <c r="J2189" s="35">
        <v>240</v>
      </c>
      <c r="K2189" s="131">
        <v>237</v>
      </c>
      <c r="L2189" s="76">
        <f>100*(J2189*(G2189+H2189+I2189)+J2190*(G2190+H2190+I2190)+J2191*(G2191+H2191+I2191)+J2192*(I2192+H2192+G2192))/(D2189*1000)</f>
        <v>8.457142857142857</v>
      </c>
      <c r="M2189" s="133"/>
    </row>
    <row r="2190" spans="1:13" ht="17.25" customHeight="1">
      <c r="A2190" s="167"/>
      <c r="B2190" s="6" t="s">
        <v>2362</v>
      </c>
      <c r="C2190" s="164"/>
      <c r="D2190" s="6"/>
      <c r="E2190" s="35" t="s">
        <v>18</v>
      </c>
      <c r="F2190" s="35" t="s">
        <v>19</v>
      </c>
      <c r="G2190" s="125">
        <v>2</v>
      </c>
      <c r="H2190" s="125">
        <v>0</v>
      </c>
      <c r="I2190" s="125">
        <v>0</v>
      </c>
      <c r="J2190" s="35">
        <v>240</v>
      </c>
      <c r="K2190" s="131">
        <v>237</v>
      </c>
      <c r="L2190" s="58"/>
      <c r="M2190" s="56"/>
    </row>
    <row r="2191" spans="1:13" ht="17.25" customHeight="1">
      <c r="A2191" s="167"/>
      <c r="B2191" s="7" t="s">
        <v>2363</v>
      </c>
      <c r="C2191" s="164"/>
      <c r="D2191" s="6"/>
      <c r="E2191" s="35" t="s">
        <v>21</v>
      </c>
      <c r="F2191" s="35" t="s">
        <v>21</v>
      </c>
      <c r="G2191" s="125">
        <v>0</v>
      </c>
      <c r="H2191" s="125">
        <v>5</v>
      </c>
      <c r="I2191" s="125">
        <v>7</v>
      </c>
      <c r="J2191" s="35">
        <v>240</v>
      </c>
      <c r="K2191" s="131">
        <v>237</v>
      </c>
      <c r="L2191" s="58"/>
      <c r="M2191" s="56"/>
    </row>
    <row r="2192" spans="1:13" ht="17.25" customHeight="1">
      <c r="A2192" s="167"/>
      <c r="B2192" s="7" t="s">
        <v>2364</v>
      </c>
      <c r="C2192" s="164"/>
      <c r="D2192" s="6"/>
      <c r="E2192" s="35" t="s">
        <v>26</v>
      </c>
      <c r="F2192" s="35" t="s">
        <v>21</v>
      </c>
      <c r="G2192" s="125">
        <v>86</v>
      </c>
      <c r="H2192" s="125">
        <v>41</v>
      </c>
      <c r="I2192" s="125">
        <v>70</v>
      </c>
      <c r="J2192" s="35">
        <v>240</v>
      </c>
      <c r="K2192" s="131">
        <v>237</v>
      </c>
      <c r="L2192" s="58"/>
      <c r="M2192" s="56"/>
    </row>
    <row r="2193" spans="1:13" ht="17.25" customHeight="1">
      <c r="A2193" s="167"/>
      <c r="B2193" s="6" t="s">
        <v>2365</v>
      </c>
      <c r="C2193" s="164"/>
      <c r="D2193" s="6">
        <v>400</v>
      </c>
      <c r="E2193" s="35" t="s">
        <v>24</v>
      </c>
      <c r="F2193" s="35" t="s">
        <v>22</v>
      </c>
      <c r="G2193" s="125">
        <v>4</v>
      </c>
      <c r="H2193" s="125">
        <v>7</v>
      </c>
      <c r="I2193" s="125">
        <v>2</v>
      </c>
      <c r="J2193" s="35">
        <v>242</v>
      </c>
      <c r="K2193" s="131">
        <v>231</v>
      </c>
      <c r="L2193" s="58">
        <f>100*(J2193*(G2193+H2193+I2193)+J2194*(G2194+H2194+I2194)+J2195*(G2195+H2195+I2195)+J2196*(I2196+H2196+G2196))/(D2193*1000)</f>
        <v>36.784</v>
      </c>
      <c r="M2193" s="56"/>
    </row>
    <row r="2194" spans="1:13" ht="17.25" customHeight="1">
      <c r="A2194" s="167"/>
      <c r="B2194" s="7" t="s">
        <v>2366</v>
      </c>
      <c r="C2194" s="164"/>
      <c r="D2194" s="6"/>
      <c r="E2194" s="35" t="s">
        <v>47</v>
      </c>
      <c r="F2194" s="35" t="s">
        <v>18</v>
      </c>
      <c r="G2194" s="125">
        <v>27</v>
      </c>
      <c r="H2194" s="125">
        <v>31</v>
      </c>
      <c r="I2194" s="125">
        <v>52</v>
      </c>
      <c r="J2194" s="35">
        <v>242</v>
      </c>
      <c r="K2194" s="131">
        <v>231</v>
      </c>
      <c r="L2194" s="58"/>
      <c r="M2194" s="56"/>
    </row>
    <row r="2195" spans="1:13" ht="17.25" customHeight="1">
      <c r="A2195" s="167"/>
      <c r="B2195" s="6" t="s">
        <v>2367</v>
      </c>
      <c r="C2195" s="164"/>
      <c r="D2195" s="6"/>
      <c r="E2195" s="35" t="s">
        <v>30</v>
      </c>
      <c r="F2195" s="35" t="s">
        <v>30</v>
      </c>
      <c r="G2195" s="125">
        <v>36</v>
      </c>
      <c r="H2195" s="125">
        <v>35</v>
      </c>
      <c r="I2195" s="125">
        <v>30</v>
      </c>
      <c r="J2195" s="35">
        <v>242</v>
      </c>
      <c r="K2195" s="131">
        <v>231</v>
      </c>
      <c r="L2195" s="58"/>
      <c r="M2195" s="56"/>
    </row>
    <row r="2196" spans="1:13" ht="17.25" customHeight="1">
      <c r="A2196" s="167"/>
      <c r="B2196" s="7" t="s">
        <v>2368</v>
      </c>
      <c r="C2196" s="9"/>
      <c r="D2196" s="6"/>
      <c r="E2196" s="35" t="s">
        <v>30</v>
      </c>
      <c r="F2196" s="35" t="s">
        <v>21</v>
      </c>
      <c r="G2196" s="125">
        <v>134</v>
      </c>
      <c r="H2196" s="125">
        <v>100</v>
      </c>
      <c r="I2196" s="125">
        <v>150</v>
      </c>
      <c r="J2196" s="35">
        <v>242</v>
      </c>
      <c r="K2196" s="131">
        <v>231</v>
      </c>
      <c r="L2196" s="58"/>
      <c r="M2196" s="56"/>
    </row>
    <row r="2197" spans="1:13" ht="15.75" customHeight="1">
      <c r="A2197" s="167" t="s">
        <v>755</v>
      </c>
      <c r="B2197" s="6" t="s">
        <v>2369</v>
      </c>
      <c r="C2197" s="169" t="s">
        <v>2370</v>
      </c>
      <c r="D2197" s="6">
        <v>630</v>
      </c>
      <c r="E2197" s="35" t="s">
        <v>82</v>
      </c>
      <c r="F2197" s="35" t="s">
        <v>47</v>
      </c>
      <c r="G2197" s="134">
        <v>72</v>
      </c>
      <c r="H2197" s="134">
        <v>80</v>
      </c>
      <c r="I2197" s="134">
        <v>70</v>
      </c>
      <c r="J2197" s="35">
        <v>242</v>
      </c>
      <c r="K2197" s="131">
        <v>235</v>
      </c>
      <c r="L2197" s="58">
        <f>100*(J2197*(G2197+H2197+I2197)+J2198*(G2198+H2198+I2198)+J2199*(G2199+H2199+I2199)+J2200*(I2200+H2200+G2200)+J2201*(G2201+H2201+I2201))/(D2197*1000)</f>
        <v>26.543174603174602</v>
      </c>
      <c r="M2197" s="56"/>
    </row>
    <row r="2198" spans="1:13" ht="15">
      <c r="A2198" s="167"/>
      <c r="B2198" s="6" t="s">
        <v>2371</v>
      </c>
      <c r="C2198" s="169"/>
      <c r="D2198" s="6"/>
      <c r="E2198" s="35" t="s">
        <v>19</v>
      </c>
      <c r="F2198" s="35" t="s">
        <v>79</v>
      </c>
      <c r="G2198" s="134">
        <v>1</v>
      </c>
      <c r="H2198" s="134">
        <v>0</v>
      </c>
      <c r="I2198" s="134">
        <v>2</v>
      </c>
      <c r="J2198" s="35">
        <v>242</v>
      </c>
      <c r="K2198" s="131">
        <v>235</v>
      </c>
      <c r="L2198" s="58"/>
      <c r="M2198" s="56"/>
    </row>
    <row r="2199" spans="1:13" ht="15">
      <c r="A2199" s="167"/>
      <c r="B2199" s="6" t="s">
        <v>2372</v>
      </c>
      <c r="C2199" s="169"/>
      <c r="D2199" s="6"/>
      <c r="E2199" s="35" t="s">
        <v>21</v>
      </c>
      <c r="F2199" s="35" t="s">
        <v>18</v>
      </c>
      <c r="G2199" s="134">
        <v>36</v>
      </c>
      <c r="H2199" s="134">
        <v>64</v>
      </c>
      <c r="I2199" s="134">
        <v>56</v>
      </c>
      <c r="J2199" s="35">
        <v>242</v>
      </c>
      <c r="K2199" s="131">
        <v>235</v>
      </c>
      <c r="L2199" s="58"/>
      <c r="M2199" s="56"/>
    </row>
    <row r="2200" spans="1:13" ht="15">
      <c r="A2200" s="167"/>
      <c r="B2200" s="6" t="s">
        <v>2373</v>
      </c>
      <c r="C2200" s="169"/>
      <c r="D2200" s="6"/>
      <c r="E2200" s="35" t="s">
        <v>24</v>
      </c>
      <c r="F2200" s="35" t="s">
        <v>22</v>
      </c>
      <c r="G2200" s="125">
        <v>68</v>
      </c>
      <c r="H2200" s="125">
        <v>35</v>
      </c>
      <c r="I2200" s="125">
        <v>45</v>
      </c>
      <c r="J2200" s="35">
        <v>242</v>
      </c>
      <c r="K2200" s="131">
        <v>235</v>
      </c>
      <c r="L2200" s="58"/>
      <c r="M2200" s="56"/>
    </row>
    <row r="2201" spans="1:13" ht="15">
      <c r="A2201" s="167"/>
      <c r="B2201" s="6" t="s">
        <v>2374</v>
      </c>
      <c r="C2201" s="9"/>
      <c r="D2201" s="6"/>
      <c r="E2201" s="35" t="s">
        <v>47</v>
      </c>
      <c r="F2201" s="35" t="s">
        <v>24</v>
      </c>
      <c r="G2201" s="125">
        <v>35</v>
      </c>
      <c r="H2201" s="125">
        <v>89</v>
      </c>
      <c r="I2201" s="125">
        <v>38</v>
      </c>
      <c r="J2201" s="35">
        <v>242</v>
      </c>
      <c r="K2201" s="131">
        <v>235</v>
      </c>
      <c r="L2201" s="58"/>
      <c r="M2201" s="56"/>
    </row>
    <row r="2202" spans="1:13" ht="15">
      <c r="A2202" s="167"/>
      <c r="B2202" s="6" t="s">
        <v>2375</v>
      </c>
      <c r="C2202" s="9"/>
      <c r="D2202" s="6">
        <v>400</v>
      </c>
      <c r="E2202" s="35" t="s">
        <v>24</v>
      </c>
      <c r="F2202" s="35" t="s">
        <v>22</v>
      </c>
      <c r="G2202" s="125">
        <v>9</v>
      </c>
      <c r="H2202" s="125">
        <v>15</v>
      </c>
      <c r="I2202" s="125">
        <v>16</v>
      </c>
      <c r="J2202" s="35">
        <v>240</v>
      </c>
      <c r="K2202" s="131">
        <v>230</v>
      </c>
      <c r="L2202" s="58">
        <f>100*(J2202*(G2202+H2202+I2202)+J2203*(G2203+H2203+I2203)+J2204*(G2204+H2204+I2204)+J2205*(I2205+H2205+G2205))/(D2202*1000)</f>
        <v>8.1</v>
      </c>
      <c r="M2202" s="56"/>
    </row>
    <row r="2203" spans="1:13" ht="15">
      <c r="A2203" s="167"/>
      <c r="B2203" s="6" t="s">
        <v>2376</v>
      </c>
      <c r="C2203" s="9"/>
      <c r="D2203" s="6"/>
      <c r="E2203" s="35" t="s">
        <v>21</v>
      </c>
      <c r="F2203" s="35" t="s">
        <v>18</v>
      </c>
      <c r="G2203" s="125">
        <v>6</v>
      </c>
      <c r="H2203" s="125">
        <v>3</v>
      </c>
      <c r="I2203" s="125">
        <v>18</v>
      </c>
      <c r="J2203" s="35">
        <v>240</v>
      </c>
      <c r="K2203" s="131">
        <v>230</v>
      </c>
      <c r="L2203" s="58"/>
      <c r="M2203" s="56"/>
    </row>
    <row r="2204" spans="1:13" ht="15">
      <c r="A2204" s="167"/>
      <c r="B2204" s="6" t="s">
        <v>2377</v>
      </c>
      <c r="C2204" s="9"/>
      <c r="D2204" s="6"/>
      <c r="E2204" s="35" t="s">
        <v>24</v>
      </c>
      <c r="F2204" s="35" t="s">
        <v>22</v>
      </c>
      <c r="G2204" s="125">
        <v>1</v>
      </c>
      <c r="H2204" s="125">
        <v>0</v>
      </c>
      <c r="I2204" s="125">
        <v>2</v>
      </c>
      <c r="J2204" s="35">
        <v>240</v>
      </c>
      <c r="K2204" s="131">
        <v>230</v>
      </c>
      <c r="L2204" s="58"/>
      <c r="M2204" s="56"/>
    </row>
    <row r="2205" spans="1:13" ht="15">
      <c r="A2205" s="167"/>
      <c r="B2205" s="6" t="s">
        <v>2378</v>
      </c>
      <c r="C2205" s="9"/>
      <c r="D2205" s="6"/>
      <c r="E2205" s="35" t="s">
        <v>18</v>
      </c>
      <c r="F2205" s="35" t="s">
        <v>19</v>
      </c>
      <c r="G2205" s="125">
        <v>52</v>
      </c>
      <c r="H2205" s="125">
        <v>13</v>
      </c>
      <c r="I2205" s="125">
        <v>0</v>
      </c>
      <c r="J2205" s="35">
        <v>240</v>
      </c>
      <c r="K2205" s="131">
        <v>230</v>
      </c>
      <c r="L2205" s="58"/>
      <c r="M2205" s="56"/>
    </row>
    <row r="2206" spans="1:13" ht="15.75" customHeight="1">
      <c r="A2206" s="167"/>
      <c r="B2206" s="6" t="s">
        <v>2379</v>
      </c>
      <c r="C2206" s="9"/>
      <c r="D2206" s="6">
        <v>400</v>
      </c>
      <c r="E2206" s="35" t="s">
        <v>47</v>
      </c>
      <c r="F2206" s="35" t="s">
        <v>24</v>
      </c>
      <c r="G2206" s="125">
        <v>0</v>
      </c>
      <c r="H2206" s="125">
        <v>5</v>
      </c>
      <c r="I2206" s="125">
        <v>0</v>
      </c>
      <c r="J2206" s="35">
        <v>244</v>
      </c>
      <c r="K2206" s="131">
        <v>240</v>
      </c>
      <c r="L2206" s="58">
        <f>100*(J2206*(G2206+H2206+I2206)+J2207*(G2207+H2207+I2207)+J2208*(G2208+H2208+I2208)+J2209*(I2209+H2209+G2209)+J2210*(G2210+H2210+I2210))/(D2206*1000)</f>
        <v>13.481</v>
      </c>
      <c r="M2206" s="56"/>
    </row>
    <row r="2207" spans="1:13" ht="15" customHeight="1">
      <c r="A2207" s="167"/>
      <c r="B2207" s="6" t="s">
        <v>2219</v>
      </c>
      <c r="C2207" s="176" t="s">
        <v>2380</v>
      </c>
      <c r="D2207" s="6"/>
      <c r="E2207" s="35" t="s">
        <v>26</v>
      </c>
      <c r="F2207" s="35" t="s">
        <v>24</v>
      </c>
      <c r="G2207" s="125">
        <v>5</v>
      </c>
      <c r="H2207" s="125">
        <v>4</v>
      </c>
      <c r="I2207" s="125">
        <v>8</v>
      </c>
      <c r="J2207" s="35">
        <v>244</v>
      </c>
      <c r="K2207" s="131">
        <v>240</v>
      </c>
      <c r="L2207" s="58"/>
      <c r="M2207" s="56"/>
    </row>
    <row r="2208" spans="1:13" ht="15" customHeight="1">
      <c r="A2208" s="167"/>
      <c r="B2208" s="6" t="s">
        <v>2381</v>
      </c>
      <c r="C2208" s="176"/>
      <c r="D2208" s="6"/>
      <c r="E2208" s="35" t="s">
        <v>30</v>
      </c>
      <c r="F2208" s="35" t="s">
        <v>47</v>
      </c>
      <c r="G2208" s="125">
        <v>31</v>
      </c>
      <c r="H2208" s="125">
        <v>41</v>
      </c>
      <c r="I2208" s="125">
        <v>48</v>
      </c>
      <c r="J2208" s="35">
        <v>244</v>
      </c>
      <c r="K2208" s="131">
        <v>240</v>
      </c>
      <c r="L2208" s="58"/>
      <c r="M2208" s="56"/>
    </row>
    <row r="2209" spans="1:13" ht="15" customHeight="1">
      <c r="A2209" s="167"/>
      <c r="B2209" s="6" t="s">
        <v>2382</v>
      </c>
      <c r="C2209" s="176"/>
      <c r="D2209" s="6"/>
      <c r="E2209" s="35" t="s">
        <v>18</v>
      </c>
      <c r="F2209" s="35" t="s">
        <v>18</v>
      </c>
      <c r="G2209" s="125">
        <v>3</v>
      </c>
      <c r="H2209" s="125">
        <v>1</v>
      </c>
      <c r="I2209" s="125">
        <v>1</v>
      </c>
      <c r="J2209" s="35">
        <v>244</v>
      </c>
      <c r="K2209" s="131">
        <v>240</v>
      </c>
      <c r="L2209" s="58"/>
      <c r="M2209" s="56"/>
    </row>
    <row r="2210" spans="1:13" ht="15.75" customHeight="1">
      <c r="A2210" s="167"/>
      <c r="B2210" s="6" t="s">
        <v>2383</v>
      </c>
      <c r="C2210" s="176"/>
      <c r="D2210" s="6"/>
      <c r="E2210" s="35" t="s">
        <v>47</v>
      </c>
      <c r="F2210" s="35" t="s">
        <v>24</v>
      </c>
      <c r="G2210" s="125">
        <v>26</v>
      </c>
      <c r="H2210" s="125">
        <v>24</v>
      </c>
      <c r="I2210" s="125">
        <v>24</v>
      </c>
      <c r="J2210" s="35">
        <v>244</v>
      </c>
      <c r="K2210" s="131">
        <v>240</v>
      </c>
      <c r="L2210" s="58"/>
      <c r="M2210" s="56"/>
    </row>
    <row r="2211" spans="1:13" ht="15">
      <c r="A2211" s="167"/>
      <c r="B2211" s="6" t="s">
        <v>2384</v>
      </c>
      <c r="C2211" s="9"/>
      <c r="D2211" s="6">
        <v>400</v>
      </c>
      <c r="E2211" s="35" t="s">
        <v>30</v>
      </c>
      <c r="F2211" s="35" t="s">
        <v>21</v>
      </c>
      <c r="G2211" s="125">
        <v>0</v>
      </c>
      <c r="H2211" s="125">
        <v>0</v>
      </c>
      <c r="I2211" s="125">
        <v>1</v>
      </c>
      <c r="J2211" s="35">
        <v>239</v>
      </c>
      <c r="K2211" s="131">
        <v>229</v>
      </c>
      <c r="L2211" s="58">
        <f>100*(J2211*(G2211+H2211+I2211)+J2212*(G2212+H2212+I2212)+J2213*(G2213+H2213+I2213))/(D2211*1000)</f>
        <v>8.4845</v>
      </c>
      <c r="M2211" s="56"/>
    </row>
    <row r="2212" spans="1:13" ht="15">
      <c r="A2212" s="167"/>
      <c r="B2212" s="6" t="s">
        <v>2385</v>
      </c>
      <c r="C2212" s="9"/>
      <c r="D2212" s="6"/>
      <c r="E2212" s="35" t="s">
        <v>47</v>
      </c>
      <c r="F2212" s="35" t="s">
        <v>24</v>
      </c>
      <c r="G2212" s="125">
        <v>54</v>
      </c>
      <c r="H2212" s="125">
        <v>28</v>
      </c>
      <c r="I2212" s="125">
        <v>30</v>
      </c>
      <c r="J2212" s="35">
        <v>239</v>
      </c>
      <c r="K2212" s="131">
        <v>229</v>
      </c>
      <c r="L2212" s="58"/>
      <c r="M2212" s="56"/>
    </row>
    <row r="2213" spans="1:13" ht="15">
      <c r="A2213" s="167"/>
      <c r="B2213" s="6" t="s">
        <v>2386</v>
      </c>
      <c r="C2213" s="9"/>
      <c r="D2213" s="6"/>
      <c r="E2213" s="35" t="s">
        <v>26</v>
      </c>
      <c r="F2213" s="35" t="s">
        <v>21</v>
      </c>
      <c r="G2213" s="125">
        <v>20</v>
      </c>
      <c r="H2213" s="125">
        <v>6</v>
      </c>
      <c r="I2213" s="125">
        <v>3</v>
      </c>
      <c r="J2213" s="35">
        <v>239</v>
      </c>
      <c r="K2213" s="131">
        <v>229</v>
      </c>
      <c r="L2213" s="58"/>
      <c r="M2213" s="56"/>
    </row>
    <row r="2214" spans="1:13" ht="15.75" customHeight="1">
      <c r="A2214" s="163" t="s">
        <v>232</v>
      </c>
      <c r="B2214" s="6" t="s">
        <v>2387</v>
      </c>
      <c r="C2214" s="164" t="s">
        <v>2388</v>
      </c>
      <c r="D2214" s="6">
        <v>400</v>
      </c>
      <c r="E2214" s="35" t="s">
        <v>26</v>
      </c>
      <c r="F2214" s="35" t="s">
        <v>24</v>
      </c>
      <c r="G2214" s="125">
        <v>2</v>
      </c>
      <c r="H2214" s="125">
        <v>0</v>
      </c>
      <c r="I2214" s="125">
        <v>0</v>
      </c>
      <c r="J2214" s="35">
        <v>245</v>
      </c>
      <c r="K2214" s="131">
        <v>240</v>
      </c>
      <c r="L2214" s="58">
        <f>100*(J2214*(G2214+H2214+I2214)+J2215*(G2215+H2215+I2215)+J2216*(G2216+H2216+I2216)+J2217*(I2217+H2217+G2217)+J2218*(G2218+H2218+I2218)+J2219*(G2219+H2219+I2219))/(D2214*1000)</f>
        <v>16.2925</v>
      </c>
      <c r="M2214" s="56"/>
    </row>
    <row r="2215" spans="1:13" ht="15" customHeight="1">
      <c r="A2215" s="163"/>
      <c r="B2215" s="6" t="s">
        <v>2389</v>
      </c>
      <c r="C2215" s="164"/>
      <c r="D2215" s="6"/>
      <c r="E2215" s="35" t="s">
        <v>24</v>
      </c>
      <c r="F2215" s="35" t="s">
        <v>22</v>
      </c>
      <c r="G2215" s="125">
        <v>17</v>
      </c>
      <c r="H2215" s="125">
        <v>0</v>
      </c>
      <c r="I2215" s="125">
        <v>1</v>
      </c>
      <c r="J2215" s="35">
        <v>245</v>
      </c>
      <c r="K2215" s="131">
        <v>240</v>
      </c>
      <c r="L2215" s="58"/>
      <c r="M2215" s="56"/>
    </row>
    <row r="2216" spans="1:13" ht="15" customHeight="1">
      <c r="A2216" s="163"/>
      <c r="B2216" s="6" t="s">
        <v>2390</v>
      </c>
      <c r="C2216" s="164"/>
      <c r="D2216" s="6"/>
      <c r="E2216" s="35" t="s">
        <v>47</v>
      </c>
      <c r="F2216" s="35" t="s">
        <v>24</v>
      </c>
      <c r="G2216" s="125">
        <v>35</v>
      </c>
      <c r="H2216" s="125">
        <v>22</v>
      </c>
      <c r="I2216" s="125">
        <v>17</v>
      </c>
      <c r="J2216" s="35">
        <v>245</v>
      </c>
      <c r="K2216" s="131">
        <v>240</v>
      </c>
      <c r="L2216" s="58"/>
      <c r="M2216" s="56"/>
    </row>
    <row r="2217" spans="1:13" ht="15">
      <c r="A2217" s="163"/>
      <c r="B2217" s="6" t="s">
        <v>2391</v>
      </c>
      <c r="C2217" s="164"/>
      <c r="D2217" s="6"/>
      <c r="E2217" s="35" t="s">
        <v>26</v>
      </c>
      <c r="F2217" s="35" t="s">
        <v>24</v>
      </c>
      <c r="G2217" s="125">
        <v>31</v>
      </c>
      <c r="H2217" s="125">
        <v>8</v>
      </c>
      <c r="I2217" s="125">
        <v>36</v>
      </c>
      <c r="J2217" s="35">
        <v>245</v>
      </c>
      <c r="K2217" s="131">
        <v>240</v>
      </c>
      <c r="L2217" s="58"/>
      <c r="M2217" s="56"/>
    </row>
    <row r="2218" spans="1:13" ht="15">
      <c r="A2218" s="163"/>
      <c r="B2218" s="6" t="s">
        <v>2392</v>
      </c>
      <c r="C2218" s="164"/>
      <c r="D2218" s="6"/>
      <c r="E2218" s="35" t="s">
        <v>26</v>
      </c>
      <c r="F2218" s="35" t="s">
        <v>24</v>
      </c>
      <c r="G2218" s="125">
        <v>0</v>
      </c>
      <c r="H2218" s="125">
        <v>5</v>
      </c>
      <c r="I2218" s="125">
        <v>6</v>
      </c>
      <c r="J2218" s="35">
        <v>245</v>
      </c>
      <c r="K2218" s="131">
        <v>240</v>
      </c>
      <c r="L2218" s="58"/>
      <c r="M2218" s="56"/>
    </row>
    <row r="2219" spans="1:13" ht="17.25" customHeight="1">
      <c r="A2219" s="163"/>
      <c r="B2219" s="6" t="s">
        <v>167</v>
      </c>
      <c r="C2219" s="164"/>
      <c r="D2219" s="6"/>
      <c r="E2219" s="35" t="s">
        <v>18</v>
      </c>
      <c r="F2219" s="35" t="s">
        <v>19</v>
      </c>
      <c r="G2219" s="125">
        <v>23</v>
      </c>
      <c r="H2219" s="125">
        <v>35</v>
      </c>
      <c r="I2219" s="125">
        <v>28</v>
      </c>
      <c r="J2219" s="35">
        <v>245</v>
      </c>
      <c r="K2219" s="131">
        <v>240</v>
      </c>
      <c r="L2219" s="58"/>
      <c r="M2219" s="56"/>
    </row>
    <row r="2220" spans="1:13" ht="15.75" customHeight="1">
      <c r="A2220" s="163" t="s">
        <v>232</v>
      </c>
      <c r="B2220" s="6" t="s">
        <v>2393</v>
      </c>
      <c r="C2220" s="164" t="s">
        <v>2394</v>
      </c>
      <c r="D2220" s="6">
        <v>250</v>
      </c>
      <c r="E2220" s="35" t="s">
        <v>21</v>
      </c>
      <c r="F2220" s="35" t="s">
        <v>24</v>
      </c>
      <c r="G2220" s="125">
        <v>22</v>
      </c>
      <c r="H2220" s="125">
        <v>57</v>
      </c>
      <c r="I2220" s="125">
        <v>44</v>
      </c>
      <c r="J2220" s="35">
        <v>248</v>
      </c>
      <c r="K2220" s="131">
        <v>241</v>
      </c>
      <c r="L2220" s="58">
        <f>100*(J2220*(G2220+H2220+I2220)+J2221*(G2221+H2221+I2221)+J2222*(G2222+H2222+I2222)+J2223*(I2223+H2223+G2223)+J2224*(G2224+H2224+I2224))/(D2220*1000)</f>
        <v>26.288</v>
      </c>
      <c r="M2220" s="56"/>
    </row>
    <row r="2221" spans="1:13" ht="15.75" customHeight="1">
      <c r="A2221" s="163"/>
      <c r="B2221" s="6" t="s">
        <v>2395</v>
      </c>
      <c r="C2221" s="164"/>
      <c r="D2221" s="6"/>
      <c r="E2221" s="35" t="s">
        <v>22</v>
      </c>
      <c r="F2221" s="35" t="s">
        <v>79</v>
      </c>
      <c r="G2221" s="125">
        <v>13</v>
      </c>
      <c r="H2221" s="125">
        <v>11</v>
      </c>
      <c r="I2221" s="125">
        <v>3</v>
      </c>
      <c r="J2221" s="35">
        <v>248</v>
      </c>
      <c r="K2221" s="131">
        <v>241</v>
      </c>
      <c r="L2221" s="58"/>
      <c r="M2221" s="56"/>
    </row>
    <row r="2222" spans="1:13" ht="15" customHeight="1">
      <c r="A2222" s="163"/>
      <c r="B2222" s="6" t="s">
        <v>2396</v>
      </c>
      <c r="C2222" s="164"/>
      <c r="D2222" s="6"/>
      <c r="E2222" s="35" t="s">
        <v>26</v>
      </c>
      <c r="F2222" s="35" t="s">
        <v>24</v>
      </c>
      <c r="G2222" s="125">
        <v>35</v>
      </c>
      <c r="H2222" s="125">
        <v>28</v>
      </c>
      <c r="I2222" s="125">
        <v>42</v>
      </c>
      <c r="J2222" s="35">
        <v>248</v>
      </c>
      <c r="K2222" s="131">
        <v>241</v>
      </c>
      <c r="L2222" s="58"/>
      <c r="M2222" s="56"/>
    </row>
    <row r="2223" spans="1:13" ht="17.25" customHeight="1">
      <c r="A2223" s="163"/>
      <c r="B2223" s="6" t="s">
        <v>72</v>
      </c>
      <c r="C2223" s="164"/>
      <c r="D2223" s="6"/>
      <c r="E2223" s="35" t="s">
        <v>18</v>
      </c>
      <c r="F2223" s="35" t="s">
        <v>18</v>
      </c>
      <c r="G2223" s="125">
        <v>5</v>
      </c>
      <c r="H2223" s="125">
        <v>1</v>
      </c>
      <c r="I2223" s="125">
        <v>2</v>
      </c>
      <c r="J2223" s="35">
        <v>248</v>
      </c>
      <c r="K2223" s="131">
        <v>241</v>
      </c>
      <c r="L2223" s="58"/>
      <c r="M2223" s="56"/>
    </row>
    <row r="2224" spans="1:13" ht="17.25" customHeight="1">
      <c r="A2224" s="163"/>
      <c r="B2224" s="6" t="s">
        <v>2397</v>
      </c>
      <c r="C2224" s="164"/>
      <c r="D2224" s="6"/>
      <c r="E2224" s="35" t="s">
        <v>18</v>
      </c>
      <c r="F2224" s="35" t="s">
        <v>18</v>
      </c>
      <c r="G2224" s="125">
        <v>1</v>
      </c>
      <c r="H2224" s="125">
        <v>1</v>
      </c>
      <c r="I2224" s="125">
        <v>0</v>
      </c>
      <c r="J2224" s="35">
        <v>248</v>
      </c>
      <c r="K2224" s="131">
        <v>241</v>
      </c>
      <c r="L2224" s="58"/>
      <c r="M2224" s="56"/>
    </row>
    <row r="2225" spans="1:13" ht="15.75" customHeight="1">
      <c r="A2225" s="163"/>
      <c r="B2225" s="6" t="s">
        <v>2398</v>
      </c>
      <c r="C2225" s="164"/>
      <c r="D2225" s="6">
        <v>250</v>
      </c>
      <c r="E2225" s="35" t="s">
        <v>24</v>
      </c>
      <c r="F2225" s="35" t="s">
        <v>22</v>
      </c>
      <c r="G2225" s="125">
        <v>18</v>
      </c>
      <c r="H2225" s="125">
        <v>8</v>
      </c>
      <c r="I2225" s="125">
        <v>21</v>
      </c>
      <c r="J2225" s="35">
        <v>243</v>
      </c>
      <c r="K2225" s="131">
        <v>229</v>
      </c>
      <c r="L2225" s="58">
        <f>100*(J2225*(G2225+H2225+I2225)+J2226*(G2226+H2226+I2226)+J2227*(G2227+H2227+I2227)+J2228*(I2228+H2228+G2228)+J2229*(G2229+H2229+I2229)+J2230*(G2230+H2230+I2230)+J2231*(I2231+H2231+G2231)+J2232*(G2232+H2232+I2232))/(D2225*1000)</f>
        <v>75.7188</v>
      </c>
      <c r="M2225" s="56"/>
    </row>
    <row r="2226" spans="1:13" ht="15">
      <c r="A2226" s="163"/>
      <c r="B2226" s="6" t="s">
        <v>2399</v>
      </c>
      <c r="C2226" s="164"/>
      <c r="D2226" s="6"/>
      <c r="E2226" s="35" t="s">
        <v>47</v>
      </c>
      <c r="F2226" s="35" t="s">
        <v>24</v>
      </c>
      <c r="G2226" s="125">
        <v>11</v>
      </c>
      <c r="H2226" s="125">
        <v>20</v>
      </c>
      <c r="I2226" s="125">
        <v>23</v>
      </c>
      <c r="J2226" s="35">
        <v>243</v>
      </c>
      <c r="K2226" s="131">
        <v>229</v>
      </c>
      <c r="L2226" s="58"/>
      <c r="M2226" s="56"/>
    </row>
    <row r="2227" spans="1:13" ht="15">
      <c r="A2227" s="163"/>
      <c r="B2227" s="6" t="s">
        <v>2400</v>
      </c>
      <c r="C2227" s="164"/>
      <c r="D2227" s="6"/>
      <c r="E2227" s="35" t="s">
        <v>24</v>
      </c>
      <c r="F2227" s="35" t="s">
        <v>22</v>
      </c>
      <c r="G2227" s="125">
        <v>32</v>
      </c>
      <c r="H2227" s="125">
        <v>23</v>
      </c>
      <c r="I2227" s="125">
        <v>30</v>
      </c>
      <c r="J2227" s="35">
        <v>243</v>
      </c>
      <c r="K2227" s="131">
        <v>229</v>
      </c>
      <c r="L2227" s="58"/>
      <c r="M2227" s="56"/>
    </row>
    <row r="2228" spans="1:13" ht="15">
      <c r="A2228" s="163"/>
      <c r="B2228" s="6" t="s">
        <v>2401</v>
      </c>
      <c r="C2228" s="164"/>
      <c r="D2228" s="6"/>
      <c r="E2228" s="35" t="s">
        <v>24</v>
      </c>
      <c r="F2228" s="35" t="s">
        <v>22</v>
      </c>
      <c r="G2228" s="125">
        <v>47</v>
      </c>
      <c r="H2228" s="125">
        <v>19</v>
      </c>
      <c r="I2228" s="125">
        <v>38</v>
      </c>
      <c r="J2228" s="35">
        <v>243</v>
      </c>
      <c r="K2228" s="131">
        <v>229</v>
      </c>
      <c r="L2228" s="58"/>
      <c r="M2228" s="56"/>
    </row>
    <row r="2229" spans="1:13" ht="15">
      <c r="A2229" s="163"/>
      <c r="B2229" s="6" t="s">
        <v>2402</v>
      </c>
      <c r="C2229" s="164"/>
      <c r="D2229" s="6"/>
      <c r="E2229" s="35" t="s">
        <v>22</v>
      </c>
      <c r="F2229" s="35" t="s">
        <v>79</v>
      </c>
      <c r="G2229" s="125">
        <v>2</v>
      </c>
      <c r="H2229" s="125">
        <v>1</v>
      </c>
      <c r="I2229" s="125">
        <v>0</v>
      </c>
      <c r="J2229" s="35">
        <v>243</v>
      </c>
      <c r="K2229" s="131">
        <v>229</v>
      </c>
      <c r="L2229" s="58"/>
      <c r="M2229" s="56"/>
    </row>
    <row r="2230" spans="1:13" ht="15">
      <c r="A2230" s="163"/>
      <c r="B2230" s="6" t="s">
        <v>2403</v>
      </c>
      <c r="C2230" s="164"/>
      <c r="D2230" s="6"/>
      <c r="E2230" s="35" t="s">
        <v>24</v>
      </c>
      <c r="F2230" s="35" t="s">
        <v>24</v>
      </c>
      <c r="G2230" s="125">
        <v>36</v>
      </c>
      <c r="H2230" s="125">
        <v>61</v>
      </c>
      <c r="I2230" s="125">
        <v>36</v>
      </c>
      <c r="J2230" s="35">
        <v>243</v>
      </c>
      <c r="K2230" s="131">
        <v>229</v>
      </c>
      <c r="L2230" s="58"/>
      <c r="M2230" s="56"/>
    </row>
    <row r="2231" spans="1:13" ht="15">
      <c r="A2231" s="163"/>
      <c r="B2231" s="6" t="s">
        <v>2404</v>
      </c>
      <c r="C2231" s="164"/>
      <c r="D2231" s="6"/>
      <c r="E2231" s="35" t="s">
        <v>47</v>
      </c>
      <c r="F2231" s="35" t="s">
        <v>24</v>
      </c>
      <c r="G2231" s="125">
        <v>70</v>
      </c>
      <c r="H2231" s="125">
        <v>46</v>
      </c>
      <c r="I2231" s="125">
        <v>90</v>
      </c>
      <c r="J2231" s="35">
        <v>243</v>
      </c>
      <c r="K2231" s="131">
        <v>229</v>
      </c>
      <c r="L2231" s="58"/>
      <c r="M2231" s="56"/>
    </row>
    <row r="2232" spans="1:13" ht="15">
      <c r="A2232" s="163"/>
      <c r="B2232" s="6" t="s">
        <v>2405</v>
      </c>
      <c r="C2232" s="164"/>
      <c r="D2232" s="6"/>
      <c r="E2232" s="35" t="s">
        <v>47</v>
      </c>
      <c r="F2232" s="35" t="s">
        <v>47</v>
      </c>
      <c r="G2232" s="125">
        <v>30</v>
      </c>
      <c r="H2232" s="125">
        <v>40</v>
      </c>
      <c r="I2232" s="125">
        <v>77</v>
      </c>
      <c r="J2232" s="35">
        <v>243</v>
      </c>
      <c r="K2232" s="131">
        <v>229</v>
      </c>
      <c r="L2232" s="58"/>
      <c r="M2232" s="56"/>
    </row>
    <row r="2233" spans="1:13" ht="15.75" customHeight="1">
      <c r="A2233" s="163" t="s">
        <v>232</v>
      </c>
      <c r="B2233" s="6" t="s">
        <v>2406</v>
      </c>
      <c r="C2233" s="169" t="s">
        <v>2407</v>
      </c>
      <c r="D2233" s="31">
        <v>250</v>
      </c>
      <c r="E2233" s="35" t="s">
        <v>18</v>
      </c>
      <c r="F2233" s="35" t="s">
        <v>19</v>
      </c>
      <c r="G2233" s="125">
        <v>25</v>
      </c>
      <c r="H2233" s="125">
        <v>27</v>
      </c>
      <c r="I2233" s="125">
        <v>28</v>
      </c>
      <c r="J2233" s="35">
        <v>245</v>
      </c>
      <c r="K2233" s="131">
        <v>240</v>
      </c>
      <c r="L2233" s="58">
        <f>100*(J2233*(G2233+H2233+I2233)+J2234*(G2234+H2234+I2234)+J2235*(G2235+H2235+I2235))/(D2233*1000)</f>
        <v>14.406</v>
      </c>
      <c r="M2233" s="56"/>
    </row>
    <row r="2234" spans="1:13" ht="15">
      <c r="A2234" s="163"/>
      <c r="B2234" s="17" t="s">
        <v>2408</v>
      </c>
      <c r="C2234" s="169"/>
      <c r="D2234" s="6"/>
      <c r="E2234" s="35" t="s">
        <v>24</v>
      </c>
      <c r="F2234" s="35" t="s">
        <v>22</v>
      </c>
      <c r="G2234" s="125">
        <v>2</v>
      </c>
      <c r="H2234" s="125">
        <v>12</v>
      </c>
      <c r="I2234" s="125">
        <v>11</v>
      </c>
      <c r="J2234" s="35">
        <v>245</v>
      </c>
      <c r="K2234" s="131">
        <v>240</v>
      </c>
      <c r="L2234" s="58"/>
      <c r="M2234" s="56"/>
    </row>
    <row r="2235" spans="1:13" ht="15">
      <c r="A2235" s="163"/>
      <c r="B2235" s="6" t="s">
        <v>2409</v>
      </c>
      <c r="C2235" s="9"/>
      <c r="D2235" s="6"/>
      <c r="E2235" s="35" t="s">
        <v>24</v>
      </c>
      <c r="F2235" s="35" t="s">
        <v>22</v>
      </c>
      <c r="G2235" s="125">
        <v>7</v>
      </c>
      <c r="H2235" s="125">
        <v>20</v>
      </c>
      <c r="I2235" s="125">
        <v>15</v>
      </c>
      <c r="J2235" s="35">
        <v>245</v>
      </c>
      <c r="K2235" s="131">
        <v>240</v>
      </c>
      <c r="L2235" s="58"/>
      <c r="M2235" s="56"/>
    </row>
    <row r="2236" spans="1:13" ht="15" customHeight="1">
      <c r="A2236" s="163"/>
      <c r="B2236" s="6" t="s">
        <v>2410</v>
      </c>
      <c r="C2236" s="9"/>
      <c r="D2236" s="6">
        <v>630</v>
      </c>
      <c r="E2236" s="35" t="s">
        <v>26</v>
      </c>
      <c r="F2236" s="35" t="s">
        <v>24</v>
      </c>
      <c r="G2236" s="125">
        <v>11</v>
      </c>
      <c r="H2236" s="125">
        <v>13</v>
      </c>
      <c r="I2236" s="125">
        <v>6</v>
      </c>
      <c r="J2236" s="35">
        <v>238</v>
      </c>
      <c r="K2236" s="131">
        <v>237</v>
      </c>
      <c r="L2236" s="58">
        <f>100*(J2236*(G2236+H2236+I2236)+J2237*(G2237+H2237+I2237)+J2238*(G2238+H2238+I2238)+J2239*(I2239+H2239+G2239))/(D2236*1000)</f>
        <v>15.45111111111111</v>
      </c>
      <c r="M2236" s="56"/>
    </row>
    <row r="2237" spans="1:13" ht="15" customHeight="1">
      <c r="A2237" s="163"/>
      <c r="B2237" s="6" t="s">
        <v>2411</v>
      </c>
      <c r="C2237" s="103"/>
      <c r="D2237" s="6"/>
      <c r="E2237" s="35" t="s">
        <v>21</v>
      </c>
      <c r="F2237" s="35" t="s">
        <v>21</v>
      </c>
      <c r="G2237" s="125">
        <v>99</v>
      </c>
      <c r="H2237" s="125">
        <v>103</v>
      </c>
      <c r="I2237" s="125">
        <v>110</v>
      </c>
      <c r="J2237" s="35">
        <v>238</v>
      </c>
      <c r="K2237" s="131">
        <v>237</v>
      </c>
      <c r="L2237" s="58"/>
      <c r="M2237" s="56"/>
    </row>
    <row r="2238" spans="1:13" ht="15" customHeight="1">
      <c r="A2238" s="163"/>
      <c r="B2238" s="6" t="s">
        <v>2412</v>
      </c>
      <c r="C2238" s="103"/>
      <c r="D2238" s="6"/>
      <c r="E2238" s="35" t="s">
        <v>30</v>
      </c>
      <c r="F2238" s="35" t="s">
        <v>21</v>
      </c>
      <c r="G2238" s="125">
        <v>15</v>
      </c>
      <c r="H2238" s="125">
        <v>23</v>
      </c>
      <c r="I2238" s="125">
        <v>28</v>
      </c>
      <c r="J2238" s="35">
        <v>238</v>
      </c>
      <c r="K2238" s="131">
        <v>237</v>
      </c>
      <c r="L2238" s="58"/>
      <c r="M2238" s="56"/>
    </row>
    <row r="2239" spans="1:13" ht="15" customHeight="1">
      <c r="A2239" s="163"/>
      <c r="B2239" s="6" t="s">
        <v>1388</v>
      </c>
      <c r="C2239" s="103"/>
      <c r="D2239" s="6"/>
      <c r="E2239" s="35" t="s">
        <v>327</v>
      </c>
      <c r="F2239" s="35" t="s">
        <v>327</v>
      </c>
      <c r="G2239" s="125">
        <v>0</v>
      </c>
      <c r="H2239" s="125">
        <v>0</v>
      </c>
      <c r="I2239" s="125">
        <v>1</v>
      </c>
      <c r="J2239" s="35">
        <v>238</v>
      </c>
      <c r="K2239" s="131">
        <v>237</v>
      </c>
      <c r="L2239" s="58"/>
      <c r="M2239" s="56"/>
    </row>
    <row r="2240" spans="1:13" ht="15.75">
      <c r="A2240" s="163"/>
      <c r="B2240" s="6" t="s">
        <v>2413</v>
      </c>
      <c r="C2240" s="103"/>
      <c r="D2240" s="6">
        <v>630</v>
      </c>
      <c r="E2240" s="35" t="s">
        <v>22</v>
      </c>
      <c r="F2240" s="35" t="s">
        <v>19</v>
      </c>
      <c r="G2240" s="125">
        <v>53</v>
      </c>
      <c r="H2240" s="125">
        <v>21</v>
      </c>
      <c r="I2240" s="125">
        <v>8</v>
      </c>
      <c r="J2240" s="35">
        <v>241</v>
      </c>
      <c r="K2240" s="131">
        <v>231</v>
      </c>
      <c r="L2240" s="58">
        <f>100*(J2240*(G2240+H2240+I2240)+J2241*(G2241+H2241+I2241)+J2242*(G2242+H2242+I2242)+J2243*(I2243+H2243+G2243)+J2244*(G2244+H2244+I2244)+J2245*(G2245+H2245+I2245))/(D2240*1000)</f>
        <v>10.902380952380952</v>
      </c>
      <c r="M2240" s="56"/>
    </row>
    <row r="2241" spans="1:13" ht="15">
      <c r="A2241" s="163"/>
      <c r="B2241" s="6" t="s">
        <v>2414</v>
      </c>
      <c r="C2241" s="6"/>
      <c r="D2241" s="6"/>
      <c r="E2241" s="35" t="s">
        <v>19</v>
      </c>
      <c r="F2241" s="35" t="s">
        <v>79</v>
      </c>
      <c r="G2241" s="125">
        <v>4</v>
      </c>
      <c r="H2241" s="125">
        <v>9</v>
      </c>
      <c r="I2241" s="125">
        <v>13</v>
      </c>
      <c r="J2241" s="35">
        <v>241</v>
      </c>
      <c r="K2241" s="131">
        <v>231</v>
      </c>
      <c r="L2241" s="58"/>
      <c r="M2241" s="56"/>
    </row>
    <row r="2242" spans="1:13" ht="15">
      <c r="A2242" s="163"/>
      <c r="B2242" s="6" t="s">
        <v>2415</v>
      </c>
      <c r="C2242" s="6"/>
      <c r="D2242" s="6"/>
      <c r="E2242" s="35" t="s">
        <v>19</v>
      </c>
      <c r="F2242" s="35" t="s">
        <v>79</v>
      </c>
      <c r="G2242" s="125">
        <v>13</v>
      </c>
      <c r="H2242" s="125">
        <v>11</v>
      </c>
      <c r="I2242" s="125">
        <v>0</v>
      </c>
      <c r="J2242" s="35">
        <v>241</v>
      </c>
      <c r="K2242" s="131">
        <v>231</v>
      </c>
      <c r="L2242" s="58"/>
      <c r="M2242" s="56"/>
    </row>
    <row r="2243" spans="1:13" ht="15">
      <c r="A2243" s="163"/>
      <c r="B2243" s="6" t="s">
        <v>2416</v>
      </c>
      <c r="C2243" s="6"/>
      <c r="D2243" s="6"/>
      <c r="E2243" s="35" t="s">
        <v>327</v>
      </c>
      <c r="F2243" s="35" t="s">
        <v>327</v>
      </c>
      <c r="G2243" s="125">
        <v>0</v>
      </c>
      <c r="H2243" s="125">
        <v>1</v>
      </c>
      <c r="I2243" s="125">
        <v>0</v>
      </c>
      <c r="J2243" s="35">
        <v>241</v>
      </c>
      <c r="K2243" s="131">
        <v>231</v>
      </c>
      <c r="L2243" s="58"/>
      <c r="M2243" s="56"/>
    </row>
    <row r="2244" spans="1:13" ht="15">
      <c r="A2244" s="163"/>
      <c r="B2244" s="6" t="s">
        <v>2417</v>
      </c>
      <c r="C2244" s="6"/>
      <c r="D2244" s="6"/>
      <c r="E2244" s="35" t="s">
        <v>21</v>
      </c>
      <c r="F2244" s="35" t="s">
        <v>21</v>
      </c>
      <c r="G2244" s="125">
        <v>1</v>
      </c>
      <c r="H2244" s="125">
        <v>1</v>
      </c>
      <c r="I2244" s="125">
        <v>6</v>
      </c>
      <c r="J2244" s="35">
        <v>241</v>
      </c>
      <c r="K2244" s="131">
        <v>231</v>
      </c>
      <c r="L2244" s="58"/>
      <c r="M2244" s="56"/>
    </row>
    <row r="2245" spans="1:13" ht="15">
      <c r="A2245" s="163"/>
      <c r="B2245" s="6" t="s">
        <v>2418</v>
      </c>
      <c r="C2245" s="6"/>
      <c r="D2245" s="6"/>
      <c r="E2245" s="35" t="s">
        <v>26</v>
      </c>
      <c r="F2245" s="35" t="s">
        <v>24</v>
      </c>
      <c r="G2245" s="125">
        <v>70</v>
      </c>
      <c r="H2245" s="125">
        <v>57</v>
      </c>
      <c r="I2245" s="125">
        <v>17</v>
      </c>
      <c r="J2245" s="35">
        <v>241</v>
      </c>
      <c r="K2245" s="131">
        <v>231</v>
      </c>
      <c r="L2245" s="58"/>
      <c r="M2245" s="56"/>
    </row>
    <row r="2246" spans="1:13" ht="15">
      <c r="A2246" s="167"/>
      <c r="B2246" s="6" t="s">
        <v>2419</v>
      </c>
      <c r="C2246" s="9"/>
      <c r="D2246" s="6">
        <v>400</v>
      </c>
      <c r="E2246" s="35" t="s">
        <v>26</v>
      </c>
      <c r="F2246" s="35" t="s">
        <v>24</v>
      </c>
      <c r="G2246" s="125">
        <v>156</v>
      </c>
      <c r="H2246" s="125">
        <v>129</v>
      </c>
      <c r="I2246" s="125">
        <v>106</v>
      </c>
      <c r="J2246" s="35">
        <v>245</v>
      </c>
      <c r="K2246" s="131">
        <v>237</v>
      </c>
      <c r="L2246" s="58">
        <f>100*(J2246*(G2246+H2246+I2246)+J2247*(G2247+H2247+I2247))/(D2246*1000)</f>
        <v>27.99125</v>
      </c>
      <c r="M2246" s="56"/>
    </row>
    <row r="2247" spans="1:13" ht="26.25">
      <c r="A2247" s="167"/>
      <c r="B2247" s="6" t="s">
        <v>2420</v>
      </c>
      <c r="C2247" s="9" t="s">
        <v>2421</v>
      </c>
      <c r="D2247" s="6"/>
      <c r="E2247" s="35" t="s">
        <v>18</v>
      </c>
      <c r="F2247" s="35" t="s">
        <v>18</v>
      </c>
      <c r="G2247" s="125">
        <v>32</v>
      </c>
      <c r="H2247" s="125">
        <v>27</v>
      </c>
      <c r="I2247" s="125">
        <v>7</v>
      </c>
      <c r="J2247" s="35">
        <v>245</v>
      </c>
      <c r="K2247" s="131">
        <v>237</v>
      </c>
      <c r="L2247" s="58"/>
      <c r="M2247" s="56"/>
    </row>
    <row r="2248" spans="1:13" ht="15">
      <c r="A2248" s="167"/>
      <c r="B2248" s="6" t="s">
        <v>2422</v>
      </c>
      <c r="C2248" s="9"/>
      <c r="D2248" s="6">
        <v>400</v>
      </c>
      <c r="E2248" s="35" t="s">
        <v>18</v>
      </c>
      <c r="F2248" s="35" t="s">
        <v>19</v>
      </c>
      <c r="G2248" s="125">
        <v>0</v>
      </c>
      <c r="H2248" s="125">
        <v>3</v>
      </c>
      <c r="I2248" s="125">
        <v>3</v>
      </c>
      <c r="J2248" s="35">
        <v>232</v>
      </c>
      <c r="K2248" s="131">
        <v>226</v>
      </c>
      <c r="L2248" s="58">
        <f>100*(J2248*(G2248+H2248+I2248)+J2249*(G2249+H2249+I2249)+J2250*(G2250+H2250+I2250)+J2251*(I2251+H2251+G2251)+J2252*(G2252+H2252+I2252))/(D2248*1000)</f>
        <v>19.604</v>
      </c>
      <c r="M2248" s="56"/>
    </row>
    <row r="2249" spans="1:13" ht="15">
      <c r="A2249" s="167"/>
      <c r="B2249" s="6" t="s">
        <v>2423</v>
      </c>
      <c r="C2249" s="9"/>
      <c r="D2249" s="6"/>
      <c r="E2249" s="35" t="s">
        <v>18</v>
      </c>
      <c r="F2249" s="35" t="s">
        <v>19</v>
      </c>
      <c r="G2249" s="125">
        <v>31</v>
      </c>
      <c r="H2249" s="125">
        <v>35</v>
      </c>
      <c r="I2249" s="125">
        <v>10</v>
      </c>
      <c r="J2249" s="35">
        <v>232</v>
      </c>
      <c r="K2249" s="131">
        <v>226</v>
      </c>
      <c r="L2249" s="58"/>
      <c r="M2249" s="56"/>
    </row>
    <row r="2250" spans="1:13" ht="15">
      <c r="A2250" s="167"/>
      <c r="B2250" s="6" t="s">
        <v>2424</v>
      </c>
      <c r="C2250" s="9"/>
      <c r="D2250" s="6"/>
      <c r="E2250" s="35" t="s">
        <v>47</v>
      </c>
      <c r="F2250" s="35" t="s">
        <v>24</v>
      </c>
      <c r="G2250" s="125">
        <v>31</v>
      </c>
      <c r="H2250" s="125">
        <v>38</v>
      </c>
      <c r="I2250" s="125">
        <v>41</v>
      </c>
      <c r="J2250" s="35">
        <v>232</v>
      </c>
      <c r="K2250" s="131">
        <v>226</v>
      </c>
      <c r="L2250" s="58"/>
      <c r="M2250" s="56"/>
    </row>
    <row r="2251" spans="1:13" ht="15">
      <c r="A2251" s="167"/>
      <c r="B2251" s="6" t="s">
        <v>2425</v>
      </c>
      <c r="C2251" s="9"/>
      <c r="D2251" s="6"/>
      <c r="E2251" s="35" t="s">
        <v>30</v>
      </c>
      <c r="F2251" s="35" t="s">
        <v>30</v>
      </c>
      <c r="G2251" s="125">
        <v>35</v>
      </c>
      <c r="H2251" s="125">
        <v>30</v>
      </c>
      <c r="I2251" s="125">
        <v>36</v>
      </c>
      <c r="J2251" s="35">
        <v>232</v>
      </c>
      <c r="K2251" s="131">
        <v>226</v>
      </c>
      <c r="L2251" s="58"/>
      <c r="M2251" s="56"/>
    </row>
    <row r="2252" spans="1:13" ht="15">
      <c r="A2252" s="167"/>
      <c r="B2252" s="6" t="s">
        <v>2426</v>
      </c>
      <c r="C2252" s="9"/>
      <c r="D2252" s="6"/>
      <c r="E2252" s="35" t="s">
        <v>22</v>
      </c>
      <c r="F2252" s="35" t="s">
        <v>22</v>
      </c>
      <c r="G2252" s="125">
        <v>28</v>
      </c>
      <c r="H2252" s="125">
        <v>14</v>
      </c>
      <c r="I2252" s="125">
        <v>3</v>
      </c>
      <c r="J2252" s="35">
        <v>232</v>
      </c>
      <c r="K2252" s="131">
        <v>226</v>
      </c>
      <c r="L2252" s="58"/>
      <c r="M2252" s="56"/>
    </row>
    <row r="2253" spans="1:13" ht="17.25" customHeight="1">
      <c r="A2253" s="167"/>
      <c r="B2253" s="6" t="s">
        <v>2427</v>
      </c>
      <c r="C2253" s="9"/>
      <c r="D2253" s="6">
        <v>400</v>
      </c>
      <c r="E2253" s="35" t="s">
        <v>47</v>
      </c>
      <c r="F2253" s="35" t="s">
        <v>24</v>
      </c>
      <c r="G2253" s="125">
        <v>2</v>
      </c>
      <c r="H2253" s="125">
        <v>0</v>
      </c>
      <c r="I2253" s="125">
        <v>0</v>
      </c>
      <c r="J2253" s="35">
        <v>234</v>
      </c>
      <c r="K2253" s="131">
        <v>221</v>
      </c>
      <c r="L2253" s="58">
        <f>100*(J2253*(G2253+H2253+I2253)+J2254*(G2254+H2254+I2254)+J2255*(G2255+H2255+I2255)+J2256*(I2256+H2256+G2256)+J2257*(G2257+H2257+I2257)+J2258*(G2258+H2258+I2258)+J2259*(G2259+H2259+I2259))/(D2253*1000)</f>
        <v>42.2955</v>
      </c>
      <c r="M2253" s="56"/>
    </row>
    <row r="2254" spans="1:13" ht="15">
      <c r="A2254" s="167"/>
      <c r="B2254" s="6" t="s">
        <v>1481</v>
      </c>
      <c r="C2254" s="9"/>
      <c r="D2254" s="6"/>
      <c r="E2254" s="35" t="s">
        <v>22</v>
      </c>
      <c r="F2254" s="35" t="s">
        <v>19</v>
      </c>
      <c r="G2254" s="125">
        <v>0</v>
      </c>
      <c r="H2254" s="125">
        <v>2</v>
      </c>
      <c r="I2254" s="125">
        <v>7</v>
      </c>
      <c r="J2254" s="35">
        <v>234</v>
      </c>
      <c r="K2254" s="131">
        <v>221</v>
      </c>
      <c r="L2254" s="58"/>
      <c r="M2254" s="56"/>
    </row>
    <row r="2255" spans="1:13" ht="17.25" customHeight="1">
      <c r="A2255" s="167"/>
      <c r="B2255" s="6" t="s">
        <v>2428</v>
      </c>
      <c r="C2255" s="164" t="s">
        <v>2429</v>
      </c>
      <c r="D2255" s="6"/>
      <c r="E2255" s="35" t="s">
        <v>30</v>
      </c>
      <c r="F2255" s="35" t="s">
        <v>30</v>
      </c>
      <c r="G2255" s="125">
        <v>5</v>
      </c>
      <c r="H2255" s="125">
        <v>2</v>
      </c>
      <c r="I2255" s="125">
        <v>1</v>
      </c>
      <c r="J2255" s="35">
        <v>234</v>
      </c>
      <c r="K2255" s="131">
        <v>221</v>
      </c>
      <c r="L2255" s="58"/>
      <c r="M2255" s="56"/>
    </row>
    <row r="2256" spans="1:13" ht="17.25" customHeight="1">
      <c r="A2256" s="167"/>
      <c r="B2256" s="6" t="s">
        <v>2430</v>
      </c>
      <c r="C2256" s="164"/>
      <c r="D2256" s="6"/>
      <c r="E2256" s="35" t="s">
        <v>30</v>
      </c>
      <c r="F2256" s="35" t="s">
        <v>21</v>
      </c>
      <c r="G2256" s="125">
        <v>74</v>
      </c>
      <c r="H2256" s="125">
        <v>103</v>
      </c>
      <c r="I2256" s="125">
        <v>39</v>
      </c>
      <c r="J2256" s="35">
        <v>234</v>
      </c>
      <c r="K2256" s="131">
        <v>221</v>
      </c>
      <c r="L2256" s="58"/>
      <c r="M2256" s="56"/>
    </row>
    <row r="2257" spans="1:13" ht="15">
      <c r="A2257" s="167"/>
      <c r="B2257" s="6" t="s">
        <v>2431</v>
      </c>
      <c r="C2257" s="164"/>
      <c r="D2257" s="6"/>
      <c r="E2257" s="35" t="s">
        <v>21</v>
      </c>
      <c r="F2257" s="35" t="s">
        <v>22</v>
      </c>
      <c r="G2257" s="125">
        <v>10</v>
      </c>
      <c r="H2257" s="125">
        <v>39</v>
      </c>
      <c r="I2257" s="125">
        <v>34</v>
      </c>
      <c r="J2257" s="35">
        <v>234</v>
      </c>
      <c r="K2257" s="131">
        <v>221</v>
      </c>
      <c r="L2257" s="58"/>
      <c r="M2257" s="56"/>
    </row>
    <row r="2258" spans="1:13" ht="15">
      <c r="A2258" s="167"/>
      <c r="B2258" s="6" t="s">
        <v>2432</v>
      </c>
      <c r="C2258" s="9"/>
      <c r="D2258" s="6"/>
      <c r="E2258" s="35" t="s">
        <v>30</v>
      </c>
      <c r="F2258" s="35" t="s">
        <v>21</v>
      </c>
      <c r="G2258" s="125">
        <v>34</v>
      </c>
      <c r="H2258" s="125">
        <v>27</v>
      </c>
      <c r="I2258" s="125">
        <v>41</v>
      </c>
      <c r="J2258" s="35">
        <v>234</v>
      </c>
      <c r="K2258" s="131">
        <v>221</v>
      </c>
      <c r="L2258" s="58"/>
      <c r="M2258" s="56"/>
    </row>
    <row r="2259" spans="1:13" ht="15">
      <c r="A2259" s="167"/>
      <c r="B2259" s="6" t="s">
        <v>2433</v>
      </c>
      <c r="C2259" s="9"/>
      <c r="D2259" s="6"/>
      <c r="E2259" s="35" t="s">
        <v>26</v>
      </c>
      <c r="F2259" s="35" t="s">
        <v>24</v>
      </c>
      <c r="G2259" s="125">
        <v>104</v>
      </c>
      <c r="H2259" s="125">
        <v>128</v>
      </c>
      <c r="I2259" s="125">
        <v>71</v>
      </c>
      <c r="J2259" s="35">
        <v>234</v>
      </c>
      <c r="K2259" s="131">
        <v>221</v>
      </c>
      <c r="L2259" s="58"/>
      <c r="M2259" s="56"/>
    </row>
    <row r="2260" spans="1:13" ht="15">
      <c r="A2260" s="167"/>
      <c r="B2260" s="6" t="s">
        <v>2434</v>
      </c>
      <c r="C2260" s="9"/>
      <c r="D2260" s="6">
        <v>630</v>
      </c>
      <c r="E2260" s="35" t="s">
        <v>24</v>
      </c>
      <c r="F2260" s="35" t="s">
        <v>22</v>
      </c>
      <c r="G2260" s="125">
        <v>15</v>
      </c>
      <c r="H2260" s="125">
        <v>26</v>
      </c>
      <c r="I2260" s="125">
        <v>27</v>
      </c>
      <c r="J2260" s="35">
        <v>244</v>
      </c>
      <c r="K2260" s="131">
        <v>236</v>
      </c>
      <c r="L2260" s="58">
        <f>100*(J2260*(G2260+H2260+I2260)+J2261*(G2261+H2261+I2261)+J2262*(G2262+H2262+I2262)+J2263*(I2263+H2263+G2263)+J2264*(G2264+H2264+I2264)+J2265*(G2265+H2265+I2265)+J2266*(I2266+H2266+G2266)+J2267*(G2267+H2267+I2267))/(D2260*1000)</f>
        <v>20.875555555555554</v>
      </c>
      <c r="M2260" s="56"/>
    </row>
    <row r="2261" spans="1:13" ht="15">
      <c r="A2261" s="167"/>
      <c r="B2261" s="6" t="s">
        <v>869</v>
      </c>
      <c r="C2261" s="9"/>
      <c r="D2261" s="6"/>
      <c r="E2261" s="35" t="s">
        <v>24</v>
      </c>
      <c r="F2261" s="35" t="s">
        <v>22</v>
      </c>
      <c r="G2261" s="125">
        <v>17</v>
      </c>
      <c r="H2261" s="125">
        <v>4</v>
      </c>
      <c r="I2261" s="125">
        <v>23</v>
      </c>
      <c r="J2261" s="35">
        <v>244</v>
      </c>
      <c r="K2261" s="131">
        <v>236</v>
      </c>
      <c r="L2261" s="58"/>
      <c r="M2261" s="56"/>
    </row>
    <row r="2262" spans="1:13" ht="15">
      <c r="A2262" s="167"/>
      <c r="B2262" s="6" t="s">
        <v>2435</v>
      </c>
      <c r="C2262" s="9"/>
      <c r="D2262" s="6"/>
      <c r="E2262" s="35" t="s">
        <v>24</v>
      </c>
      <c r="F2262" s="35" t="s">
        <v>22</v>
      </c>
      <c r="G2262" s="125">
        <v>8</v>
      </c>
      <c r="H2262" s="125">
        <v>4</v>
      </c>
      <c r="I2262" s="125">
        <v>14</v>
      </c>
      <c r="J2262" s="35">
        <v>244</v>
      </c>
      <c r="K2262" s="131">
        <v>236</v>
      </c>
      <c r="L2262" s="58"/>
      <c r="M2262" s="56"/>
    </row>
    <row r="2263" spans="1:13" ht="15">
      <c r="A2263" s="167"/>
      <c r="B2263" s="6" t="s">
        <v>2436</v>
      </c>
      <c r="C2263" s="9"/>
      <c r="D2263" s="6"/>
      <c r="E2263" s="35" t="s">
        <v>24</v>
      </c>
      <c r="F2263" s="35" t="s">
        <v>22</v>
      </c>
      <c r="G2263" s="125">
        <v>22</v>
      </c>
      <c r="H2263" s="125">
        <v>23</v>
      </c>
      <c r="I2263" s="125">
        <v>14</v>
      </c>
      <c r="J2263" s="35">
        <v>244</v>
      </c>
      <c r="K2263" s="131">
        <v>236</v>
      </c>
      <c r="L2263" s="58"/>
      <c r="M2263" s="56"/>
    </row>
    <row r="2264" spans="1:13" ht="15">
      <c r="A2264" s="167"/>
      <c r="B2264" s="6" t="s">
        <v>2437</v>
      </c>
      <c r="C2264" s="9"/>
      <c r="D2264" s="6"/>
      <c r="E2264" s="35" t="s">
        <v>24</v>
      </c>
      <c r="F2264" s="35" t="s">
        <v>22</v>
      </c>
      <c r="G2264" s="125">
        <v>38</v>
      </c>
      <c r="H2264" s="125">
        <v>47</v>
      </c>
      <c r="I2264" s="125">
        <v>83</v>
      </c>
      <c r="J2264" s="35">
        <v>244</v>
      </c>
      <c r="K2264" s="131">
        <v>236</v>
      </c>
      <c r="L2264" s="58"/>
      <c r="M2264" s="56"/>
    </row>
    <row r="2265" spans="1:13" ht="15">
      <c r="A2265" s="167"/>
      <c r="B2265" s="6" t="s">
        <v>2438</v>
      </c>
      <c r="C2265" s="9"/>
      <c r="D2265" s="6"/>
      <c r="E2265" s="35" t="s">
        <v>26</v>
      </c>
      <c r="F2265" s="35" t="s">
        <v>24</v>
      </c>
      <c r="G2265" s="125">
        <v>2</v>
      </c>
      <c r="H2265" s="125">
        <v>3</v>
      </c>
      <c r="I2265" s="125">
        <v>3</v>
      </c>
      <c r="J2265" s="35">
        <v>244</v>
      </c>
      <c r="K2265" s="131">
        <v>236</v>
      </c>
      <c r="L2265" s="58"/>
      <c r="M2265" s="56"/>
    </row>
    <row r="2266" spans="1:13" ht="15">
      <c r="A2266" s="167"/>
      <c r="B2266" s="6" t="s">
        <v>2439</v>
      </c>
      <c r="C2266" s="9"/>
      <c r="D2266" s="6"/>
      <c r="E2266" s="35" t="s">
        <v>30</v>
      </c>
      <c r="F2266" s="35" t="s">
        <v>24</v>
      </c>
      <c r="G2266" s="125">
        <v>57</v>
      </c>
      <c r="H2266" s="125">
        <v>19</v>
      </c>
      <c r="I2266" s="125">
        <v>40</v>
      </c>
      <c r="J2266" s="35">
        <v>244</v>
      </c>
      <c r="K2266" s="131">
        <v>236</v>
      </c>
      <c r="L2266" s="58"/>
      <c r="M2266" s="56"/>
    </row>
    <row r="2267" spans="1:13" ht="15">
      <c r="A2267" s="167"/>
      <c r="B2267" s="6" t="s">
        <v>2440</v>
      </c>
      <c r="C2267" s="9"/>
      <c r="D2267" s="6"/>
      <c r="E2267" s="35" t="s">
        <v>22</v>
      </c>
      <c r="F2267" s="35" t="s">
        <v>19</v>
      </c>
      <c r="G2267" s="125">
        <v>14</v>
      </c>
      <c r="H2267" s="125">
        <v>11</v>
      </c>
      <c r="I2267" s="125">
        <v>25</v>
      </c>
      <c r="J2267" s="35">
        <v>244</v>
      </c>
      <c r="K2267" s="131">
        <v>236</v>
      </c>
      <c r="L2267" s="58"/>
      <c r="M2267" s="56"/>
    </row>
    <row r="2268" spans="1:13" ht="15">
      <c r="A2268" s="167"/>
      <c r="B2268" s="6" t="s">
        <v>2441</v>
      </c>
      <c r="C2268" s="9"/>
      <c r="D2268" s="6">
        <v>400</v>
      </c>
      <c r="E2268" s="35" t="s">
        <v>18</v>
      </c>
      <c r="F2268" s="35" t="s">
        <v>18</v>
      </c>
      <c r="G2268" s="125">
        <v>12</v>
      </c>
      <c r="H2268" s="125">
        <v>4</v>
      </c>
      <c r="I2268" s="125">
        <v>7</v>
      </c>
      <c r="J2268" s="35">
        <v>241</v>
      </c>
      <c r="K2268" s="131">
        <v>236</v>
      </c>
      <c r="L2268" s="58">
        <f>100*(J2268*(G2268+H2268+I2268)+J2269*(G2269+H2269+I2269)+J2270*(G2270+H2270+I2270)+J2271*(I2271+H2271+G2271)+J2272*(G2272+H2272+I2272)+J2273*(G2273+H2273+I2273))/(D2268*1000)</f>
        <v>15.84575</v>
      </c>
      <c r="M2268" s="56"/>
    </row>
    <row r="2269" spans="1:13" ht="15.75" customHeight="1">
      <c r="A2269" s="167"/>
      <c r="B2269" s="6" t="s">
        <v>2442</v>
      </c>
      <c r="C2269" s="169" t="s">
        <v>2443</v>
      </c>
      <c r="D2269" s="6"/>
      <c r="E2269" s="35" t="s">
        <v>26</v>
      </c>
      <c r="F2269" s="35" t="s">
        <v>24</v>
      </c>
      <c r="G2269" s="125">
        <v>18</v>
      </c>
      <c r="H2269" s="125">
        <v>31</v>
      </c>
      <c r="I2269" s="125">
        <v>20</v>
      </c>
      <c r="J2269" s="35">
        <v>241</v>
      </c>
      <c r="K2269" s="131">
        <v>236</v>
      </c>
      <c r="L2269" s="58"/>
      <c r="M2269" s="56"/>
    </row>
    <row r="2270" spans="1:13" ht="15">
      <c r="A2270" s="167"/>
      <c r="B2270" s="6" t="s">
        <v>2444</v>
      </c>
      <c r="C2270" s="169"/>
      <c r="D2270" s="6"/>
      <c r="E2270" s="35" t="s">
        <v>26</v>
      </c>
      <c r="F2270" s="35" t="s">
        <v>21</v>
      </c>
      <c r="G2270" s="125">
        <v>16</v>
      </c>
      <c r="H2270" s="125">
        <v>13</v>
      </c>
      <c r="I2270" s="125">
        <v>11</v>
      </c>
      <c r="J2270" s="35">
        <v>241</v>
      </c>
      <c r="K2270" s="131">
        <v>236</v>
      </c>
      <c r="L2270" s="58"/>
      <c r="M2270" s="56"/>
    </row>
    <row r="2271" spans="1:13" ht="15">
      <c r="A2271" s="167"/>
      <c r="B2271" s="6" t="s">
        <v>2445</v>
      </c>
      <c r="C2271" s="169"/>
      <c r="D2271" s="6"/>
      <c r="E2271" s="35" t="s">
        <v>47</v>
      </c>
      <c r="F2271" s="35" t="s">
        <v>18</v>
      </c>
      <c r="G2271" s="125">
        <v>22</v>
      </c>
      <c r="H2271" s="125">
        <v>23</v>
      </c>
      <c r="I2271" s="125">
        <v>38</v>
      </c>
      <c r="J2271" s="35">
        <v>241</v>
      </c>
      <c r="K2271" s="131">
        <v>236</v>
      </c>
      <c r="L2271" s="58"/>
      <c r="M2271" s="56"/>
    </row>
    <row r="2272" spans="1:13" ht="17.25" customHeight="1">
      <c r="A2272" s="167"/>
      <c r="B2272" s="6" t="s">
        <v>2446</v>
      </c>
      <c r="C2272" s="9"/>
      <c r="D2272" s="6"/>
      <c r="E2272" s="35" t="s">
        <v>24</v>
      </c>
      <c r="F2272" s="35" t="s">
        <v>24</v>
      </c>
      <c r="G2272" s="125">
        <v>0</v>
      </c>
      <c r="H2272" s="125">
        <v>1</v>
      </c>
      <c r="I2272" s="125">
        <v>1</v>
      </c>
      <c r="J2272" s="35">
        <v>241</v>
      </c>
      <c r="K2272" s="131">
        <v>236</v>
      </c>
      <c r="L2272" s="58"/>
      <c r="M2272" s="56"/>
    </row>
    <row r="2273" spans="1:13" ht="17.25" customHeight="1">
      <c r="A2273" s="167"/>
      <c r="B2273" s="6" t="s">
        <v>2447</v>
      </c>
      <c r="C2273" s="9"/>
      <c r="D2273" s="6"/>
      <c r="E2273" s="35" t="s">
        <v>19</v>
      </c>
      <c r="F2273" s="35" t="s">
        <v>79</v>
      </c>
      <c r="G2273" s="125">
        <v>20</v>
      </c>
      <c r="H2273" s="125">
        <v>14</v>
      </c>
      <c r="I2273" s="125">
        <v>12</v>
      </c>
      <c r="J2273" s="35">
        <v>241</v>
      </c>
      <c r="K2273" s="131">
        <v>236</v>
      </c>
      <c r="L2273" s="58"/>
      <c r="M2273" s="56"/>
    </row>
    <row r="2274" spans="1:13" ht="15">
      <c r="A2274" s="167"/>
      <c r="B2274" s="6" t="s">
        <v>2448</v>
      </c>
      <c r="C2274" s="9"/>
      <c r="D2274" s="6">
        <v>630</v>
      </c>
      <c r="E2274" s="35" t="s">
        <v>26</v>
      </c>
      <c r="F2274" s="35" t="s">
        <v>21</v>
      </c>
      <c r="G2274" s="125">
        <v>45</v>
      </c>
      <c r="H2274" s="125">
        <v>17</v>
      </c>
      <c r="I2274" s="125">
        <v>18</v>
      </c>
      <c r="J2274" s="35">
        <v>233</v>
      </c>
      <c r="K2274" s="131">
        <v>231</v>
      </c>
      <c r="L2274" s="58">
        <f>100*(J2274*(G2274+H2274+I2274)+J2275*(G2275+H2275+I2275)+J2276*(G2276+H2276+I2276)+J2277*(I2277+H2277+G2277))/(D2274*1000)</f>
        <v>12.204761904761904</v>
      </c>
      <c r="M2274" s="56"/>
    </row>
    <row r="2275" spans="1:13" ht="15">
      <c r="A2275" s="167"/>
      <c r="B2275" s="6" t="s">
        <v>2449</v>
      </c>
      <c r="C2275" s="9"/>
      <c r="D2275" s="6"/>
      <c r="E2275" s="35" t="s">
        <v>47</v>
      </c>
      <c r="F2275" s="35" t="s">
        <v>24</v>
      </c>
      <c r="G2275" s="125">
        <v>20</v>
      </c>
      <c r="H2275" s="125">
        <v>34</v>
      </c>
      <c r="I2275" s="125">
        <v>24</v>
      </c>
      <c r="J2275" s="35">
        <v>233</v>
      </c>
      <c r="K2275" s="131">
        <v>231</v>
      </c>
      <c r="L2275" s="58"/>
      <c r="M2275" s="56"/>
    </row>
    <row r="2276" spans="1:13" ht="15">
      <c r="A2276" s="167"/>
      <c r="B2276" s="6" t="s">
        <v>2450</v>
      </c>
      <c r="C2276" s="9"/>
      <c r="D2276" s="6"/>
      <c r="E2276" s="35" t="s">
        <v>47</v>
      </c>
      <c r="F2276" s="35" t="s">
        <v>24</v>
      </c>
      <c r="G2276" s="125">
        <v>1</v>
      </c>
      <c r="H2276" s="125">
        <v>1</v>
      </c>
      <c r="I2276" s="125">
        <v>1</v>
      </c>
      <c r="J2276" s="35">
        <v>233</v>
      </c>
      <c r="K2276" s="131">
        <v>231</v>
      </c>
      <c r="L2276" s="58"/>
      <c r="M2276" s="56"/>
    </row>
    <row r="2277" spans="1:13" ht="15">
      <c r="A2277" s="167"/>
      <c r="B2277" s="6" t="s">
        <v>2451</v>
      </c>
      <c r="C2277" s="9"/>
      <c r="D2277" s="6"/>
      <c r="E2277" s="35" t="s">
        <v>26</v>
      </c>
      <c r="F2277" s="35" t="s">
        <v>21</v>
      </c>
      <c r="G2277" s="143">
        <v>59</v>
      </c>
      <c r="H2277" s="143">
        <v>72</v>
      </c>
      <c r="I2277" s="143">
        <v>38</v>
      </c>
      <c r="J2277" s="35">
        <v>233</v>
      </c>
      <c r="K2277" s="131">
        <v>231</v>
      </c>
      <c r="L2277" s="58"/>
      <c r="M2277" s="56"/>
    </row>
    <row r="2278" spans="1:13" ht="15.75" customHeight="1">
      <c r="A2278" s="163"/>
      <c r="B2278" s="6" t="s">
        <v>2452</v>
      </c>
      <c r="C2278" s="9"/>
      <c r="D2278" s="6">
        <v>400</v>
      </c>
      <c r="E2278" s="35" t="s">
        <v>2453</v>
      </c>
      <c r="F2278" s="35" t="s">
        <v>348</v>
      </c>
      <c r="G2278" s="125">
        <v>3</v>
      </c>
      <c r="H2278" s="125">
        <v>3</v>
      </c>
      <c r="I2278" s="125">
        <v>20</v>
      </c>
      <c r="J2278" s="35">
        <v>244</v>
      </c>
      <c r="K2278" s="131">
        <v>239</v>
      </c>
      <c r="L2278" s="58">
        <f>100*(J2278*(G2278+H2278+I2278)+J2279*(G2279+H2279+I2279)+J2280*(G2280+H2280+I2280))/(D2278*1000)</f>
        <v>7.686</v>
      </c>
      <c r="M2278" s="56"/>
    </row>
    <row r="2279" spans="1:13" ht="15">
      <c r="A2279" s="163"/>
      <c r="B2279" s="6" t="s">
        <v>2454</v>
      </c>
      <c r="C2279" s="9"/>
      <c r="D2279" s="6"/>
      <c r="E2279" s="35" t="s">
        <v>21</v>
      </c>
      <c r="F2279" s="35" t="s">
        <v>18</v>
      </c>
      <c r="G2279" s="125">
        <v>15</v>
      </c>
      <c r="H2279" s="125">
        <v>7</v>
      </c>
      <c r="I2279" s="125">
        <v>11</v>
      </c>
      <c r="J2279" s="35">
        <v>244</v>
      </c>
      <c r="K2279" s="131">
        <v>239</v>
      </c>
      <c r="L2279" s="58"/>
      <c r="M2279" s="56"/>
    </row>
    <row r="2280" spans="1:13" ht="31.5">
      <c r="A2280" s="163"/>
      <c r="B2280" s="6" t="s">
        <v>2455</v>
      </c>
      <c r="C2280" s="107" t="s">
        <v>2456</v>
      </c>
      <c r="D2280" s="6"/>
      <c r="E2280" s="35" t="s">
        <v>327</v>
      </c>
      <c r="F2280" s="35" t="s">
        <v>47</v>
      </c>
      <c r="G2280" s="125">
        <v>32</v>
      </c>
      <c r="H2280" s="125">
        <v>29</v>
      </c>
      <c r="I2280" s="125">
        <v>6</v>
      </c>
      <c r="J2280" s="35">
        <v>244</v>
      </c>
      <c r="K2280" s="131">
        <v>239</v>
      </c>
      <c r="L2280" s="58"/>
      <c r="M2280" s="56"/>
    </row>
    <row r="2281" spans="1:13" ht="15">
      <c r="A2281" s="163"/>
      <c r="B2281" s="6" t="s">
        <v>2457</v>
      </c>
      <c r="C2281" s="9"/>
      <c r="D2281" s="6">
        <v>400</v>
      </c>
      <c r="E2281" s="35" t="s">
        <v>22</v>
      </c>
      <c r="F2281" s="35" t="s">
        <v>19</v>
      </c>
      <c r="G2281" s="125">
        <v>0</v>
      </c>
      <c r="H2281" s="125">
        <v>3</v>
      </c>
      <c r="I2281" s="125">
        <v>5</v>
      </c>
      <c r="J2281" s="35">
        <v>242</v>
      </c>
      <c r="K2281" s="131">
        <v>239</v>
      </c>
      <c r="L2281" s="58">
        <f>100*(J2281*(G2281+H2281+I2281)+J2282*(G2282+H2282+I2282)+J2283*(G2283+H2283+I2283)+J2284*(I2284+H2284+G2284)+J2285*(G2285+H2285+I2285))/(D2281*1000)</f>
        <v>20.3885</v>
      </c>
      <c r="M2281" s="56"/>
    </row>
    <row r="2282" spans="1:13" ht="15">
      <c r="A2282" s="163"/>
      <c r="B2282" s="6" t="s">
        <v>2458</v>
      </c>
      <c r="C2282" s="9"/>
      <c r="D2282" s="6"/>
      <c r="E2282" s="35" t="s">
        <v>2453</v>
      </c>
      <c r="F2282" s="35" t="s">
        <v>348</v>
      </c>
      <c r="G2282" s="125">
        <v>23</v>
      </c>
      <c r="H2282" s="125">
        <v>42</v>
      </c>
      <c r="I2282" s="125">
        <v>28</v>
      </c>
      <c r="J2282" s="35">
        <v>242</v>
      </c>
      <c r="K2282" s="131">
        <v>239</v>
      </c>
      <c r="L2282" s="58"/>
      <c r="M2282" s="56"/>
    </row>
    <row r="2283" spans="1:13" ht="15">
      <c r="A2283" s="163"/>
      <c r="B2283" s="6" t="s">
        <v>2459</v>
      </c>
      <c r="C2283" s="9"/>
      <c r="D2283" s="6"/>
      <c r="E2283" s="35" t="s">
        <v>82</v>
      </c>
      <c r="F2283" s="35" t="s">
        <v>47</v>
      </c>
      <c r="G2283" s="125">
        <v>25</v>
      </c>
      <c r="H2283" s="125">
        <v>21</v>
      </c>
      <c r="I2283" s="125">
        <v>42</v>
      </c>
      <c r="J2283" s="35">
        <v>242</v>
      </c>
      <c r="K2283" s="131">
        <v>239</v>
      </c>
      <c r="L2283" s="58"/>
      <c r="M2283" s="56"/>
    </row>
    <row r="2284" spans="1:13" ht="15">
      <c r="A2284" s="163"/>
      <c r="B2284" s="6" t="s">
        <v>2460</v>
      </c>
      <c r="C2284" s="9"/>
      <c r="D2284" s="6"/>
      <c r="E2284" s="35" t="s">
        <v>82</v>
      </c>
      <c r="F2284" s="35" t="s">
        <v>47</v>
      </c>
      <c r="G2284" s="125">
        <v>38</v>
      </c>
      <c r="H2284" s="125">
        <v>60</v>
      </c>
      <c r="I2284" s="125">
        <v>40</v>
      </c>
      <c r="J2284" s="35">
        <v>242</v>
      </c>
      <c r="K2284" s="131">
        <v>239</v>
      </c>
      <c r="L2284" s="58"/>
      <c r="M2284" s="56"/>
    </row>
    <row r="2285" spans="1:13" ht="15">
      <c r="A2285" s="163"/>
      <c r="B2285" s="6" t="s">
        <v>2461</v>
      </c>
      <c r="C2285" s="9"/>
      <c r="D2285" s="6"/>
      <c r="E2285" s="35" t="s">
        <v>26</v>
      </c>
      <c r="F2285" s="35" t="s">
        <v>21</v>
      </c>
      <c r="G2285" s="125">
        <v>3</v>
      </c>
      <c r="H2285" s="125">
        <v>0</v>
      </c>
      <c r="I2285" s="125">
        <v>7</v>
      </c>
      <c r="J2285" s="35">
        <v>242</v>
      </c>
      <c r="K2285" s="131">
        <v>239</v>
      </c>
      <c r="L2285" s="58"/>
      <c r="M2285" s="56"/>
    </row>
    <row r="2286" spans="1:13" ht="31.5" customHeight="1">
      <c r="A2286" s="163" t="s">
        <v>806</v>
      </c>
      <c r="B2286" s="97" t="s">
        <v>2462</v>
      </c>
      <c r="C2286" s="164" t="s">
        <v>2463</v>
      </c>
      <c r="D2286" s="6">
        <v>160</v>
      </c>
      <c r="E2286" s="35" t="s">
        <v>21</v>
      </c>
      <c r="F2286" s="35" t="s">
        <v>21</v>
      </c>
      <c r="G2286" s="125">
        <v>4</v>
      </c>
      <c r="H2286" s="125">
        <v>7</v>
      </c>
      <c r="I2286" s="125">
        <v>4</v>
      </c>
      <c r="J2286" s="35">
        <v>232</v>
      </c>
      <c r="K2286" s="131">
        <v>223</v>
      </c>
      <c r="L2286" s="58">
        <f>100*(J2286*(G2286+H2286+I2286)+J2287*(G2287+H2287+I2287)+J2288*(G2288+H2288+I2288)+J2289*(I2289+H2289+G2289))/(D2286*1000)</f>
        <v>22.475</v>
      </c>
      <c r="M2286" s="56"/>
    </row>
    <row r="2287" spans="1:13" ht="15">
      <c r="A2287" s="163"/>
      <c r="B2287" s="6" t="s">
        <v>2464</v>
      </c>
      <c r="C2287" s="164"/>
      <c r="D2287" s="6"/>
      <c r="E2287" s="35" t="s">
        <v>21</v>
      </c>
      <c r="F2287" s="35" t="s">
        <v>21</v>
      </c>
      <c r="G2287" s="125">
        <v>11</v>
      </c>
      <c r="H2287" s="125">
        <v>13</v>
      </c>
      <c r="I2287" s="125">
        <v>6</v>
      </c>
      <c r="J2287" s="35">
        <v>232</v>
      </c>
      <c r="K2287" s="131">
        <v>223</v>
      </c>
      <c r="L2287" s="58"/>
      <c r="M2287" s="56"/>
    </row>
    <row r="2288" spans="1:13" ht="15">
      <c r="A2288" s="163"/>
      <c r="B2288" s="6" t="s">
        <v>2465</v>
      </c>
      <c r="C2288" s="164"/>
      <c r="D2288" s="6"/>
      <c r="E2288" s="35" t="s">
        <v>21</v>
      </c>
      <c r="F2288" s="35" t="s">
        <v>18</v>
      </c>
      <c r="G2288" s="125">
        <v>28</v>
      </c>
      <c r="H2288" s="125">
        <v>10</v>
      </c>
      <c r="I2288" s="125">
        <v>11</v>
      </c>
      <c r="J2288" s="35">
        <v>232</v>
      </c>
      <c r="K2288" s="131">
        <v>223</v>
      </c>
      <c r="L2288" s="58"/>
      <c r="M2288" s="56"/>
    </row>
    <row r="2289" spans="1:13" ht="15">
      <c r="A2289" s="163"/>
      <c r="B2289" s="6" t="s">
        <v>2466</v>
      </c>
      <c r="C2289" s="164"/>
      <c r="D2289" s="6"/>
      <c r="E2289" s="35" t="s">
        <v>21</v>
      </c>
      <c r="F2289" s="35" t="s">
        <v>18</v>
      </c>
      <c r="G2289" s="125">
        <v>10</v>
      </c>
      <c r="H2289" s="125">
        <v>20</v>
      </c>
      <c r="I2289" s="125">
        <v>31</v>
      </c>
      <c r="J2289" s="35">
        <v>232</v>
      </c>
      <c r="K2289" s="131">
        <v>223</v>
      </c>
      <c r="L2289" s="58"/>
      <c r="M2289" s="56"/>
    </row>
    <row r="2290" spans="1:13" ht="15.75" customHeight="1">
      <c r="A2290" s="163" t="s">
        <v>755</v>
      </c>
      <c r="B2290" s="6" t="s">
        <v>2467</v>
      </c>
      <c r="C2290" s="9"/>
      <c r="D2290" s="6">
        <v>630</v>
      </c>
      <c r="E2290" s="35" t="s">
        <v>30</v>
      </c>
      <c r="F2290" s="35" t="s">
        <v>21</v>
      </c>
      <c r="G2290" s="125">
        <v>7</v>
      </c>
      <c r="H2290" s="125">
        <v>1</v>
      </c>
      <c r="I2290" s="125">
        <v>10</v>
      </c>
      <c r="J2290" s="35">
        <v>235</v>
      </c>
      <c r="K2290" s="131">
        <v>235</v>
      </c>
      <c r="L2290" s="58">
        <f>100*(J2290*(G2290+H2290+I2290)+J2291*(G2291+H2291+I2291)+J2292*(G2292+H2292+I2292)+J2293*(I2293+H2293+G2293)+J2294*(G2294+H2294+I2294))/(D2290*1000)</f>
        <v>8.952380952380953</v>
      </c>
      <c r="M2290" s="56"/>
    </row>
    <row r="2291" spans="1:13" ht="15">
      <c r="A2291" s="163"/>
      <c r="B2291" s="6" t="s">
        <v>2468</v>
      </c>
      <c r="C2291" s="9"/>
      <c r="D2291" s="6"/>
      <c r="E2291" s="35" t="s">
        <v>30</v>
      </c>
      <c r="F2291" s="35" t="s">
        <v>21</v>
      </c>
      <c r="G2291" s="125">
        <v>34</v>
      </c>
      <c r="H2291" s="125">
        <v>32</v>
      </c>
      <c r="I2291" s="125">
        <v>30</v>
      </c>
      <c r="J2291" s="35">
        <v>235</v>
      </c>
      <c r="K2291" s="131">
        <v>235</v>
      </c>
      <c r="L2291" s="58"/>
      <c r="M2291" s="56"/>
    </row>
    <row r="2292" spans="1:13" ht="15">
      <c r="A2292" s="163"/>
      <c r="B2292" s="6" t="s">
        <v>2469</v>
      </c>
      <c r="C2292" s="9"/>
      <c r="D2292" s="6"/>
      <c r="E2292" s="35" t="s">
        <v>19</v>
      </c>
      <c r="F2292" s="35" t="s">
        <v>19</v>
      </c>
      <c r="G2292" s="125">
        <v>5</v>
      </c>
      <c r="H2292" s="125">
        <v>2</v>
      </c>
      <c r="I2292" s="125">
        <v>1</v>
      </c>
      <c r="J2292" s="35">
        <v>235</v>
      </c>
      <c r="K2292" s="131">
        <v>235</v>
      </c>
      <c r="L2292" s="58"/>
      <c r="M2292" s="56"/>
    </row>
    <row r="2293" spans="1:13" ht="15">
      <c r="A2293" s="163"/>
      <c r="B2293" s="6" t="s">
        <v>2470</v>
      </c>
      <c r="C2293" s="9"/>
      <c r="D2293" s="6"/>
      <c r="E2293" s="35" t="s">
        <v>47</v>
      </c>
      <c r="F2293" s="35" t="s">
        <v>24</v>
      </c>
      <c r="G2293" s="125">
        <v>37</v>
      </c>
      <c r="H2293" s="125">
        <v>28</v>
      </c>
      <c r="I2293" s="125">
        <v>16</v>
      </c>
      <c r="J2293" s="35">
        <v>235</v>
      </c>
      <c r="K2293" s="131">
        <v>235</v>
      </c>
      <c r="L2293" s="58"/>
      <c r="M2293" s="56"/>
    </row>
    <row r="2294" spans="1:13" ht="15">
      <c r="A2294" s="163"/>
      <c r="B2294" s="6" t="s">
        <v>2471</v>
      </c>
      <c r="C2294" s="9"/>
      <c r="D2294" s="6"/>
      <c r="E2294" s="35" t="s">
        <v>47</v>
      </c>
      <c r="F2294" s="35" t="s">
        <v>24</v>
      </c>
      <c r="G2294" s="125">
        <v>12</v>
      </c>
      <c r="H2294" s="125">
        <v>6</v>
      </c>
      <c r="I2294" s="125">
        <v>19</v>
      </c>
      <c r="J2294" s="35">
        <v>235</v>
      </c>
      <c r="K2294" s="131">
        <v>235</v>
      </c>
      <c r="L2294" s="58"/>
      <c r="M2294" s="56"/>
    </row>
    <row r="2295" spans="1:13" ht="15">
      <c r="A2295" s="163"/>
      <c r="B2295" s="6" t="s">
        <v>2472</v>
      </c>
      <c r="C2295" s="9"/>
      <c r="D2295" s="6">
        <v>630</v>
      </c>
      <c r="E2295" s="35" t="s">
        <v>21</v>
      </c>
      <c r="F2295" s="35" t="s">
        <v>18</v>
      </c>
      <c r="G2295" s="125">
        <v>2</v>
      </c>
      <c r="H2295" s="125">
        <v>1</v>
      </c>
      <c r="I2295" s="125">
        <v>0</v>
      </c>
      <c r="J2295" s="35">
        <v>222</v>
      </c>
      <c r="K2295" s="131">
        <v>218</v>
      </c>
      <c r="L2295" s="58">
        <f>100*(J2295*(G2295+H2295+I2295)+J2296*(G2296+H2296+I2296)+J2297*(G2297+H2297+I2297)+J2298*(I2298+H2298+G2298))/(D2295*1000)</f>
        <v>5.109523809523809</v>
      </c>
      <c r="M2295" s="56"/>
    </row>
    <row r="2296" spans="1:13" ht="15">
      <c r="A2296" s="163"/>
      <c r="B2296" s="6" t="s">
        <v>2473</v>
      </c>
      <c r="C2296" s="9"/>
      <c r="D2296" s="6"/>
      <c r="E2296" s="35" t="s">
        <v>47</v>
      </c>
      <c r="F2296" s="35" t="s">
        <v>24</v>
      </c>
      <c r="G2296" s="125">
        <v>14</v>
      </c>
      <c r="H2296" s="125">
        <v>13</v>
      </c>
      <c r="I2296" s="125">
        <v>13</v>
      </c>
      <c r="J2296" s="35">
        <v>222</v>
      </c>
      <c r="K2296" s="131">
        <v>218</v>
      </c>
      <c r="L2296" s="58"/>
      <c r="M2296" s="56"/>
    </row>
    <row r="2297" spans="1:13" ht="15">
      <c r="A2297" s="163"/>
      <c r="B2297" s="6" t="s">
        <v>2474</v>
      </c>
      <c r="C2297" s="9"/>
      <c r="D2297" s="6"/>
      <c r="E2297" s="35" t="s">
        <v>47</v>
      </c>
      <c r="F2297" s="35" t="s">
        <v>24</v>
      </c>
      <c r="G2297" s="125">
        <v>32</v>
      </c>
      <c r="H2297" s="125">
        <v>30</v>
      </c>
      <c r="I2297" s="125">
        <v>37</v>
      </c>
      <c r="J2297" s="35">
        <v>222</v>
      </c>
      <c r="K2297" s="131">
        <v>218</v>
      </c>
      <c r="L2297" s="58"/>
      <c r="M2297" s="56"/>
    </row>
    <row r="2298" spans="1:13" ht="15">
      <c r="A2298" s="163"/>
      <c r="B2298" s="6" t="s">
        <v>2475</v>
      </c>
      <c r="C2298" s="9"/>
      <c r="D2298" s="6"/>
      <c r="E2298" s="35" t="s">
        <v>30</v>
      </c>
      <c r="F2298" s="35" t="s">
        <v>21</v>
      </c>
      <c r="G2298" s="125">
        <v>0</v>
      </c>
      <c r="H2298" s="125">
        <v>3</v>
      </c>
      <c r="I2298" s="125">
        <v>0</v>
      </c>
      <c r="J2298" s="35">
        <v>222</v>
      </c>
      <c r="K2298" s="131">
        <v>218</v>
      </c>
      <c r="L2298" s="58"/>
      <c r="M2298" s="56"/>
    </row>
    <row r="2299" spans="1:13" ht="15.75" customHeight="1">
      <c r="A2299" s="170" t="s">
        <v>755</v>
      </c>
      <c r="B2299" s="6" t="s">
        <v>2476</v>
      </c>
      <c r="C2299" s="9" t="s">
        <v>2477</v>
      </c>
      <c r="D2299" s="6">
        <v>63</v>
      </c>
      <c r="E2299" s="35" t="s">
        <v>18</v>
      </c>
      <c r="F2299" s="35" t="s">
        <v>19</v>
      </c>
      <c r="G2299" s="125">
        <v>2</v>
      </c>
      <c r="H2299" s="125">
        <v>12</v>
      </c>
      <c r="I2299" s="125">
        <v>1</v>
      </c>
      <c r="J2299" s="35">
        <v>226</v>
      </c>
      <c r="K2299" s="131">
        <v>219</v>
      </c>
      <c r="L2299" s="58">
        <f>100*(J2299*(G2299+H2299+I2299)+J2300*(G2300+H2300+I2300))/(D2299*1000)</f>
        <v>20.806349206349207</v>
      </c>
      <c r="M2299" s="56"/>
    </row>
    <row r="2300" spans="1:13" ht="15">
      <c r="A2300" s="170"/>
      <c r="B2300" s="6" t="s">
        <v>1481</v>
      </c>
      <c r="C2300" s="9"/>
      <c r="D2300" s="6"/>
      <c r="E2300" s="35" t="s">
        <v>18</v>
      </c>
      <c r="F2300" s="35" t="s">
        <v>19</v>
      </c>
      <c r="G2300" s="125">
        <v>13</v>
      </c>
      <c r="H2300" s="125">
        <v>18</v>
      </c>
      <c r="I2300" s="125">
        <v>12</v>
      </c>
      <c r="J2300" s="35">
        <v>226</v>
      </c>
      <c r="K2300" s="131">
        <v>219</v>
      </c>
      <c r="L2300" s="58"/>
      <c r="M2300" s="56"/>
    </row>
    <row r="2301" spans="1:13" ht="15.75" customHeight="1">
      <c r="A2301" s="194" t="s">
        <v>2478</v>
      </c>
      <c r="B2301" s="6" t="s">
        <v>2479</v>
      </c>
      <c r="C2301" s="184" t="s">
        <v>2480</v>
      </c>
      <c r="D2301" s="6">
        <v>250</v>
      </c>
      <c r="E2301" s="35" t="s">
        <v>22</v>
      </c>
      <c r="F2301" s="35" t="s">
        <v>19</v>
      </c>
      <c r="G2301" s="125">
        <v>1</v>
      </c>
      <c r="H2301" s="125">
        <v>0</v>
      </c>
      <c r="I2301" s="125">
        <v>2</v>
      </c>
      <c r="J2301" s="35">
        <v>237</v>
      </c>
      <c r="K2301" s="131">
        <v>222</v>
      </c>
      <c r="L2301" s="58">
        <f>100*(J2301*(G2301+H2301+I2301)+J2302*(G2302+H2302+I2302)+J2303*(G2303+H2303+I2303)+J2304*(I2304+H2304+G2304)+J2305*(G2305+H2305+I2305)+J2306*(G2306+H2306+I2306))/(D2301*1000)</f>
        <v>38.2992</v>
      </c>
      <c r="M2301" s="56"/>
    </row>
    <row r="2302" spans="1:13" ht="15">
      <c r="A2302" s="194"/>
      <c r="B2302" s="6" t="s">
        <v>2481</v>
      </c>
      <c r="C2302" s="184"/>
      <c r="D2302" s="6"/>
      <c r="E2302" s="35" t="s">
        <v>26</v>
      </c>
      <c r="F2302" s="35" t="s">
        <v>21</v>
      </c>
      <c r="G2302" s="125">
        <v>29</v>
      </c>
      <c r="H2302" s="125">
        <v>30</v>
      </c>
      <c r="I2302" s="125">
        <v>24</v>
      </c>
      <c r="J2302" s="35">
        <v>237</v>
      </c>
      <c r="K2302" s="131">
        <v>222</v>
      </c>
      <c r="L2302" s="58"/>
      <c r="M2302" s="56"/>
    </row>
    <row r="2303" spans="1:13" ht="15">
      <c r="A2303" s="194"/>
      <c r="B2303" s="6" t="s">
        <v>752</v>
      </c>
      <c r="C2303" s="184"/>
      <c r="D2303" s="6"/>
      <c r="E2303" s="35" t="s">
        <v>26</v>
      </c>
      <c r="F2303" s="35" t="s">
        <v>21</v>
      </c>
      <c r="G2303" s="125">
        <v>21</v>
      </c>
      <c r="H2303" s="125">
        <v>31</v>
      </c>
      <c r="I2303" s="125">
        <v>43</v>
      </c>
      <c r="J2303" s="35">
        <v>237</v>
      </c>
      <c r="K2303" s="131">
        <v>222</v>
      </c>
      <c r="L2303" s="58"/>
      <c r="M2303" s="56"/>
    </row>
    <row r="2304" spans="1:13" ht="15">
      <c r="A2304" s="194"/>
      <c r="B2304" s="6" t="s">
        <v>751</v>
      </c>
      <c r="C2304" s="184"/>
      <c r="D2304" s="6"/>
      <c r="E2304" s="35" t="s">
        <v>26</v>
      </c>
      <c r="F2304" s="35" t="s">
        <v>21</v>
      </c>
      <c r="G2304" s="125">
        <v>39</v>
      </c>
      <c r="H2304" s="125">
        <v>43</v>
      </c>
      <c r="I2304" s="125">
        <v>23</v>
      </c>
      <c r="J2304" s="35">
        <v>237</v>
      </c>
      <c r="K2304" s="131">
        <v>222</v>
      </c>
      <c r="L2304" s="58"/>
      <c r="M2304" s="56"/>
    </row>
    <row r="2305" spans="1:13" ht="15">
      <c r="A2305" s="194"/>
      <c r="B2305" s="6" t="s">
        <v>2482</v>
      </c>
      <c r="C2305" s="9"/>
      <c r="D2305" s="6"/>
      <c r="E2305" s="35" t="s">
        <v>26</v>
      </c>
      <c r="F2305" s="35" t="s">
        <v>21</v>
      </c>
      <c r="G2305" s="125">
        <v>38</v>
      </c>
      <c r="H2305" s="125">
        <v>43</v>
      </c>
      <c r="I2305" s="125">
        <v>35</v>
      </c>
      <c r="J2305" s="35">
        <v>237</v>
      </c>
      <c r="K2305" s="131">
        <v>222</v>
      </c>
      <c r="L2305" s="58"/>
      <c r="M2305" s="56"/>
    </row>
    <row r="2306" spans="1:13" ht="15">
      <c r="A2306" s="194"/>
      <c r="B2306" s="6" t="s">
        <v>2483</v>
      </c>
      <c r="C2306" s="9"/>
      <c r="D2306" s="6"/>
      <c r="E2306" s="35" t="s">
        <v>126</v>
      </c>
      <c r="F2306" s="35" t="s">
        <v>126</v>
      </c>
      <c r="G2306" s="125">
        <v>0</v>
      </c>
      <c r="H2306" s="125">
        <v>0</v>
      </c>
      <c r="I2306" s="125">
        <v>2</v>
      </c>
      <c r="J2306" s="35">
        <v>237</v>
      </c>
      <c r="K2306" s="131">
        <v>222</v>
      </c>
      <c r="L2306" s="58"/>
      <c r="M2306" s="56"/>
    </row>
    <row r="2307" spans="1:13" ht="15">
      <c r="A2307" s="194"/>
      <c r="B2307" s="6" t="s">
        <v>2484</v>
      </c>
      <c r="C2307" s="184"/>
      <c r="D2307" s="6">
        <v>100</v>
      </c>
      <c r="E2307" s="35" t="s">
        <v>24</v>
      </c>
      <c r="F2307" s="35" t="s">
        <v>18</v>
      </c>
      <c r="G2307" s="125">
        <v>25</v>
      </c>
      <c r="H2307" s="125">
        <v>14</v>
      </c>
      <c r="I2307" s="125">
        <v>15</v>
      </c>
      <c r="J2307" s="35">
        <v>229</v>
      </c>
      <c r="K2307" s="131">
        <v>221</v>
      </c>
      <c r="L2307" s="58">
        <f>100*(J2307*(G2307+H2307+I2307)+J2308*(G2308+H2308+I2308))/(D2307*1000)</f>
        <v>15.801</v>
      </c>
      <c r="M2307" s="56"/>
    </row>
    <row r="2308" spans="1:13" ht="15">
      <c r="A2308" s="194"/>
      <c r="B2308" s="6" t="s">
        <v>739</v>
      </c>
      <c r="C2308" s="184"/>
      <c r="D2308" s="6"/>
      <c r="E2308" s="35" t="s">
        <v>24</v>
      </c>
      <c r="F2308" s="35" t="s">
        <v>18</v>
      </c>
      <c r="G2308" s="125">
        <v>4</v>
      </c>
      <c r="H2308" s="125">
        <v>3</v>
      </c>
      <c r="I2308" s="125">
        <v>8</v>
      </c>
      <c r="J2308" s="35">
        <v>229</v>
      </c>
      <c r="K2308" s="131">
        <v>221</v>
      </c>
      <c r="L2308" s="58"/>
      <c r="M2308" s="56"/>
    </row>
    <row r="2309" spans="1:13" ht="15.75" customHeight="1">
      <c r="A2309" s="194"/>
      <c r="B2309" s="6" t="s">
        <v>2485</v>
      </c>
      <c r="C2309" s="164" t="s">
        <v>2486</v>
      </c>
      <c r="D2309" s="6">
        <v>100</v>
      </c>
      <c r="E2309" s="35" t="s">
        <v>21</v>
      </c>
      <c r="F2309" s="35" t="s">
        <v>21</v>
      </c>
      <c r="G2309" s="125">
        <v>3</v>
      </c>
      <c r="H2309" s="125">
        <v>0</v>
      </c>
      <c r="I2309" s="125">
        <v>4</v>
      </c>
      <c r="J2309" s="126">
        <v>241</v>
      </c>
      <c r="K2309" s="127">
        <v>234</v>
      </c>
      <c r="L2309" s="58">
        <f>100*(J2309*(G2309+H2309+I2309)+J2310*(G2310+H2310+I2310)+J2311*(G2311+H2311+I2311))/(D2309*1000)</f>
        <v>35.186</v>
      </c>
      <c r="M2309" s="56"/>
    </row>
    <row r="2310" spans="1:13" ht="15" customHeight="1">
      <c r="A2310" s="194"/>
      <c r="B2310" s="7" t="s">
        <v>963</v>
      </c>
      <c r="C2310" s="164"/>
      <c r="D2310" s="6"/>
      <c r="E2310" s="35" t="s">
        <v>21</v>
      </c>
      <c r="F2310" s="35" t="s">
        <v>18</v>
      </c>
      <c r="G2310" s="125">
        <v>24</v>
      </c>
      <c r="H2310" s="125">
        <v>17</v>
      </c>
      <c r="I2310" s="125">
        <v>51</v>
      </c>
      <c r="J2310" s="126">
        <v>241</v>
      </c>
      <c r="K2310" s="127">
        <v>234</v>
      </c>
      <c r="L2310" s="58"/>
      <c r="M2310" s="56"/>
    </row>
    <row r="2311" spans="1:13" ht="15" customHeight="1">
      <c r="A2311" s="194"/>
      <c r="B2311" s="7" t="s">
        <v>2487</v>
      </c>
      <c r="C2311" s="164"/>
      <c r="D2311" s="6"/>
      <c r="E2311" s="35" t="s">
        <v>47</v>
      </c>
      <c r="F2311" s="35" t="s">
        <v>24</v>
      </c>
      <c r="G2311" s="125">
        <v>10</v>
      </c>
      <c r="H2311" s="125">
        <v>22</v>
      </c>
      <c r="I2311" s="125">
        <v>15</v>
      </c>
      <c r="J2311" s="126">
        <v>241</v>
      </c>
      <c r="K2311" s="127">
        <v>234</v>
      </c>
      <c r="L2311" s="58"/>
      <c r="M2311" s="56"/>
    </row>
    <row r="2312" spans="1:13" ht="16.5" customHeight="1">
      <c r="A2312" s="163" t="s">
        <v>2478</v>
      </c>
      <c r="B2312" s="6" t="s">
        <v>2488</v>
      </c>
      <c r="C2312" s="164" t="s">
        <v>2489</v>
      </c>
      <c r="D2312" s="6">
        <v>250</v>
      </c>
      <c r="E2312" s="35" t="s">
        <v>47</v>
      </c>
      <c r="F2312" s="35" t="s">
        <v>47</v>
      </c>
      <c r="G2312" s="125">
        <v>30</v>
      </c>
      <c r="H2312" s="125">
        <v>24</v>
      </c>
      <c r="I2312" s="125">
        <v>9</v>
      </c>
      <c r="J2312" s="126">
        <v>250</v>
      </c>
      <c r="K2312" s="127">
        <v>246</v>
      </c>
      <c r="L2312" s="58">
        <f>100*(J2312*(G2312+H2312+I2312)+J2313*(G2313+H2313+I2313))/(D2312*1000)</f>
        <v>22.8</v>
      </c>
      <c r="M2312" s="56"/>
    </row>
    <row r="2313" spans="1:13" ht="15">
      <c r="A2313" s="163"/>
      <c r="B2313" s="7" t="s">
        <v>2490</v>
      </c>
      <c r="C2313" s="164"/>
      <c r="D2313" s="6"/>
      <c r="E2313" s="35" t="s">
        <v>47</v>
      </c>
      <c r="F2313" s="35" t="s">
        <v>47</v>
      </c>
      <c r="G2313" s="125">
        <v>54</v>
      </c>
      <c r="H2313" s="125">
        <v>66</v>
      </c>
      <c r="I2313" s="125">
        <v>45</v>
      </c>
      <c r="J2313" s="126">
        <v>250</v>
      </c>
      <c r="K2313" s="127">
        <v>246</v>
      </c>
      <c r="L2313" s="58"/>
      <c r="M2313" s="56"/>
    </row>
    <row r="2314" spans="1:13" ht="28.5" customHeight="1">
      <c r="A2314" s="163"/>
      <c r="B2314" s="6" t="s">
        <v>2491</v>
      </c>
      <c r="C2314" s="169" t="s">
        <v>2492</v>
      </c>
      <c r="D2314" s="6">
        <v>160</v>
      </c>
      <c r="E2314" s="35" t="s">
        <v>21</v>
      </c>
      <c r="F2314" s="35" t="s">
        <v>21</v>
      </c>
      <c r="G2314" s="125">
        <v>21</v>
      </c>
      <c r="H2314" s="125">
        <v>12</v>
      </c>
      <c r="I2314" s="125">
        <v>36</v>
      </c>
      <c r="J2314" s="126">
        <v>236</v>
      </c>
      <c r="K2314" s="127">
        <v>228</v>
      </c>
      <c r="L2314" s="58">
        <f>100*(J2314*(G2314+H2314+I2314)+J2315*(G2315+H2315+I2315))/(D2314*1000)</f>
        <v>47.6425</v>
      </c>
      <c r="M2314" s="56"/>
    </row>
    <row r="2315" spans="1:13" ht="34.5" customHeight="1">
      <c r="A2315" s="163"/>
      <c r="B2315" s="7" t="s">
        <v>2490</v>
      </c>
      <c r="C2315" s="169"/>
      <c r="D2315" s="6"/>
      <c r="E2315" s="35" t="s">
        <v>21</v>
      </c>
      <c r="F2315" s="35" t="s">
        <v>21</v>
      </c>
      <c r="G2315" s="125">
        <v>93</v>
      </c>
      <c r="H2315" s="125">
        <v>96</v>
      </c>
      <c r="I2315" s="125">
        <v>65</v>
      </c>
      <c r="J2315" s="126">
        <v>236</v>
      </c>
      <c r="K2315" s="127">
        <v>228</v>
      </c>
      <c r="L2315" s="58"/>
      <c r="M2315" s="56"/>
    </row>
    <row r="2316" spans="1:13" s="77" customFormat="1" ht="52.5" customHeight="1">
      <c r="A2316" s="163"/>
      <c r="B2316" s="6" t="s">
        <v>2493</v>
      </c>
      <c r="C2316" s="164" t="s">
        <v>2494</v>
      </c>
      <c r="D2316" s="17">
        <v>160</v>
      </c>
      <c r="E2316" s="35" t="s">
        <v>18</v>
      </c>
      <c r="F2316" s="35" t="s">
        <v>19</v>
      </c>
      <c r="G2316" s="132">
        <v>0</v>
      </c>
      <c r="H2316" s="132">
        <v>0</v>
      </c>
      <c r="I2316" s="132">
        <v>1</v>
      </c>
      <c r="J2316" s="126">
        <v>250</v>
      </c>
      <c r="K2316" s="127">
        <v>243</v>
      </c>
      <c r="L2316" s="76">
        <f>100*(J2316*(G2316+H2316+I2316)+J2317*(G2317+H2317+I2317))/(D2316*1000)</f>
        <v>31.71875</v>
      </c>
      <c r="M2316" s="133"/>
    </row>
    <row r="2317" spans="1:13" s="77" customFormat="1" ht="15">
      <c r="A2317" s="163"/>
      <c r="B2317" s="42" t="s">
        <v>2495</v>
      </c>
      <c r="C2317" s="164"/>
      <c r="D2317" s="17"/>
      <c r="E2317" s="35" t="s">
        <v>47</v>
      </c>
      <c r="F2317" s="35" t="s">
        <v>47</v>
      </c>
      <c r="G2317" s="132">
        <v>91</v>
      </c>
      <c r="H2317" s="132">
        <v>53</v>
      </c>
      <c r="I2317" s="132">
        <v>58</v>
      </c>
      <c r="J2317" s="126">
        <v>250</v>
      </c>
      <c r="K2317" s="127">
        <v>243</v>
      </c>
      <c r="L2317" s="76"/>
      <c r="M2317" s="133"/>
    </row>
    <row r="2318" spans="1:13" s="77" customFormat="1" ht="26.25" customHeight="1">
      <c r="A2318" s="163" t="s">
        <v>2496</v>
      </c>
      <c r="B2318" s="6" t="s">
        <v>2497</v>
      </c>
      <c r="C2318" s="169" t="s">
        <v>2498</v>
      </c>
      <c r="D2318" s="17">
        <v>250</v>
      </c>
      <c r="E2318" s="35" t="s">
        <v>2499</v>
      </c>
      <c r="F2318" s="35" t="s">
        <v>2329</v>
      </c>
      <c r="G2318" s="132">
        <v>0</v>
      </c>
      <c r="H2318" s="132">
        <v>1</v>
      </c>
      <c r="I2318" s="132">
        <v>0</v>
      </c>
      <c r="J2318" s="126">
        <v>242</v>
      </c>
      <c r="K2318" s="127">
        <v>233</v>
      </c>
      <c r="L2318" s="76">
        <f>100*(J2318*(G2318+H2318+I2318)+J2319*(G2319+H2319+I2319)+J2320*(G2320+H2320+I2320))/(D2318*1000)</f>
        <v>53.3368</v>
      </c>
      <c r="M2318" s="133"/>
    </row>
    <row r="2319" spans="1:13" s="77" customFormat="1" ht="26.25" customHeight="1">
      <c r="A2319" s="163"/>
      <c r="B2319" s="42" t="s">
        <v>2500</v>
      </c>
      <c r="C2319" s="169"/>
      <c r="D2319" s="17"/>
      <c r="E2319" s="35" t="s">
        <v>22</v>
      </c>
      <c r="F2319" s="35" t="s">
        <v>79</v>
      </c>
      <c r="G2319" s="132">
        <v>0</v>
      </c>
      <c r="H2319" s="132">
        <v>0</v>
      </c>
      <c r="I2319" s="132">
        <v>1</v>
      </c>
      <c r="J2319" s="126">
        <v>242</v>
      </c>
      <c r="K2319" s="127">
        <v>233</v>
      </c>
      <c r="L2319" s="76"/>
      <c r="M2319" s="133"/>
    </row>
    <row r="2320" spans="1:13" s="77" customFormat="1" ht="28.5" customHeight="1">
      <c r="A2320" s="163"/>
      <c r="B2320" s="42" t="s">
        <v>2501</v>
      </c>
      <c r="C2320" s="169"/>
      <c r="D2320" s="17"/>
      <c r="E2320" s="35" t="s">
        <v>30</v>
      </c>
      <c r="F2320" s="35" t="s">
        <v>21</v>
      </c>
      <c r="G2320" s="132">
        <v>198</v>
      </c>
      <c r="H2320" s="132">
        <v>160</v>
      </c>
      <c r="I2320" s="132">
        <v>191</v>
      </c>
      <c r="J2320" s="126">
        <v>242</v>
      </c>
      <c r="K2320" s="127">
        <v>233</v>
      </c>
      <c r="L2320" s="76"/>
      <c r="M2320" s="133"/>
    </row>
    <row r="2321" spans="1:13" ht="15.75" customHeight="1">
      <c r="A2321" s="191" t="s">
        <v>2478</v>
      </c>
      <c r="B2321" s="17" t="s">
        <v>2502</v>
      </c>
      <c r="C2321" s="164" t="s">
        <v>2503</v>
      </c>
      <c r="D2321" s="6">
        <v>250</v>
      </c>
      <c r="E2321" s="35" t="s">
        <v>2453</v>
      </c>
      <c r="F2321" s="35" t="s">
        <v>346</v>
      </c>
      <c r="G2321" s="125">
        <v>18</v>
      </c>
      <c r="H2321" s="125">
        <v>0</v>
      </c>
      <c r="I2321" s="125">
        <v>4</v>
      </c>
      <c r="J2321" s="35">
        <v>226</v>
      </c>
      <c r="K2321" s="131">
        <v>213</v>
      </c>
      <c r="L2321" s="58">
        <f>100*(J2321*(G2321+H2321+I2321)+J2322*(G2322+H2322+I2322)+J2323*(G2323+H2323+I2323)+J2324*(I2324+H2324+G2324)+J2325*(G2325+H2325+I2325))/(D2321*1000)</f>
        <v>43.392</v>
      </c>
      <c r="M2321" s="56"/>
    </row>
    <row r="2322" spans="1:13" ht="15" customHeight="1">
      <c r="A2322" s="191"/>
      <c r="B2322" s="6" t="s">
        <v>2481</v>
      </c>
      <c r="C2322" s="164"/>
      <c r="D2322" s="6"/>
      <c r="E2322" s="35" t="s">
        <v>2453</v>
      </c>
      <c r="F2322" s="35" t="s">
        <v>346</v>
      </c>
      <c r="G2322" s="125">
        <v>58</v>
      </c>
      <c r="H2322" s="125">
        <v>66</v>
      </c>
      <c r="I2322" s="125">
        <v>72</v>
      </c>
      <c r="J2322" s="35">
        <v>226</v>
      </c>
      <c r="K2322" s="131">
        <v>213</v>
      </c>
      <c r="L2322" s="58"/>
      <c r="M2322" s="56"/>
    </row>
    <row r="2323" spans="1:13" ht="15" customHeight="1">
      <c r="A2323" s="191"/>
      <c r="B2323" s="6" t="s">
        <v>751</v>
      </c>
      <c r="C2323" s="164"/>
      <c r="D2323" s="6"/>
      <c r="E2323" s="35" t="s">
        <v>2453</v>
      </c>
      <c r="F2323" s="35" t="s">
        <v>2329</v>
      </c>
      <c r="G2323" s="125">
        <v>33</v>
      </c>
      <c r="H2323" s="125">
        <v>36</v>
      </c>
      <c r="I2323" s="125">
        <v>13</v>
      </c>
      <c r="J2323" s="35">
        <v>226</v>
      </c>
      <c r="K2323" s="131">
        <v>213</v>
      </c>
      <c r="L2323" s="58"/>
      <c r="M2323" s="56"/>
    </row>
    <row r="2324" spans="1:13" ht="15.75" customHeight="1">
      <c r="A2324" s="191"/>
      <c r="B2324" s="6" t="s">
        <v>752</v>
      </c>
      <c r="C2324" s="164"/>
      <c r="D2324" s="6"/>
      <c r="E2324" s="35" t="s">
        <v>1821</v>
      </c>
      <c r="F2324" s="35" t="s">
        <v>346</v>
      </c>
      <c r="G2324" s="125">
        <v>11</v>
      </c>
      <c r="H2324" s="125">
        <v>31</v>
      </c>
      <c r="I2324" s="125">
        <v>14</v>
      </c>
      <c r="J2324" s="35">
        <v>226</v>
      </c>
      <c r="K2324" s="131">
        <v>213</v>
      </c>
      <c r="L2324" s="58"/>
      <c r="M2324" s="56"/>
    </row>
    <row r="2325" spans="1:13" ht="15">
      <c r="A2325" s="191"/>
      <c r="B2325" s="6" t="s">
        <v>2504</v>
      </c>
      <c r="C2325" s="164"/>
      <c r="D2325" s="6"/>
      <c r="E2325" s="35" t="s">
        <v>2453</v>
      </c>
      <c r="F2325" s="35" t="s">
        <v>346</v>
      </c>
      <c r="G2325" s="125">
        <v>42</v>
      </c>
      <c r="H2325" s="125">
        <v>42</v>
      </c>
      <c r="I2325" s="125">
        <v>40</v>
      </c>
      <c r="J2325" s="35">
        <v>226</v>
      </c>
      <c r="K2325" s="131">
        <v>213</v>
      </c>
      <c r="L2325" s="58"/>
      <c r="M2325" s="56"/>
    </row>
    <row r="2326" spans="1:13" ht="31.5" customHeight="1">
      <c r="A2326" s="163" t="s">
        <v>2496</v>
      </c>
      <c r="B2326" s="9" t="s">
        <v>2505</v>
      </c>
      <c r="C2326" s="180" t="s">
        <v>2506</v>
      </c>
      <c r="D2326" s="6">
        <v>160</v>
      </c>
      <c r="E2326" s="35" t="s">
        <v>1821</v>
      </c>
      <c r="F2326" s="35" t="s">
        <v>346</v>
      </c>
      <c r="G2326" s="125">
        <v>3</v>
      </c>
      <c r="H2326" s="125">
        <v>23</v>
      </c>
      <c r="I2326" s="125">
        <v>21</v>
      </c>
      <c r="J2326" s="35">
        <v>239</v>
      </c>
      <c r="K2326" s="131">
        <v>230</v>
      </c>
      <c r="L2326" s="58">
        <f>100*(J2326*(G2326+H2326+I2326)+J2327*(G2327+H2327+I2327))/(D2326*1000)</f>
        <v>24.348125</v>
      </c>
      <c r="M2326" s="56"/>
    </row>
    <row r="2327" spans="1:13" ht="32.25" customHeight="1">
      <c r="A2327" s="163"/>
      <c r="B2327" s="6" t="s">
        <v>2507</v>
      </c>
      <c r="C2327" s="180"/>
      <c r="D2327" s="6"/>
      <c r="E2327" s="35" t="s">
        <v>30</v>
      </c>
      <c r="F2327" s="35" t="s">
        <v>47</v>
      </c>
      <c r="G2327" s="125">
        <v>43</v>
      </c>
      <c r="H2327" s="125">
        <v>33</v>
      </c>
      <c r="I2327" s="125">
        <v>40</v>
      </c>
      <c r="J2327" s="35">
        <v>239</v>
      </c>
      <c r="K2327" s="131">
        <v>230</v>
      </c>
      <c r="L2327" s="58"/>
      <c r="M2327" s="56"/>
    </row>
    <row r="2328" spans="1:13" s="77" customFormat="1" ht="78.75">
      <c r="A2328" s="163"/>
      <c r="B2328" s="45" t="s">
        <v>2508</v>
      </c>
      <c r="C2328" s="108" t="s">
        <v>2509</v>
      </c>
      <c r="D2328" s="45">
        <v>250</v>
      </c>
      <c r="E2328" s="35" t="s">
        <v>24</v>
      </c>
      <c r="F2328" s="35" t="s">
        <v>22</v>
      </c>
      <c r="G2328" s="132">
        <v>0</v>
      </c>
      <c r="H2328" s="132">
        <v>1</v>
      </c>
      <c r="I2328" s="132">
        <v>7</v>
      </c>
      <c r="J2328" s="35">
        <v>247</v>
      </c>
      <c r="K2328" s="131">
        <v>244</v>
      </c>
      <c r="L2328" s="76">
        <f>100*(J2328*(G2328+H2328+I2328))/(D2328*1000)</f>
        <v>0.7904</v>
      </c>
      <c r="M2328" s="133"/>
    </row>
    <row r="2329" spans="1:13" ht="27.75" customHeight="1">
      <c r="A2329" s="163"/>
      <c r="B2329" s="6" t="s">
        <v>2510</v>
      </c>
      <c r="C2329" s="192" t="s">
        <v>2506</v>
      </c>
      <c r="D2329" s="6">
        <v>100</v>
      </c>
      <c r="E2329" s="157" t="s">
        <v>47</v>
      </c>
      <c r="F2329" s="35" t="s">
        <v>47</v>
      </c>
      <c r="G2329" s="125">
        <v>26</v>
      </c>
      <c r="H2329" s="125">
        <v>7</v>
      </c>
      <c r="I2329" s="125">
        <v>28</v>
      </c>
      <c r="J2329" s="35">
        <v>251</v>
      </c>
      <c r="K2329" s="131">
        <v>246</v>
      </c>
      <c r="L2329" s="58">
        <f>100*(J2329*(G2329+H2329+I2329)+J2330*(G2330+H2330+I2330))/(D2329*1000)</f>
        <v>24.347</v>
      </c>
      <c r="M2329" s="56"/>
    </row>
    <row r="2330" spans="1:13" ht="21" customHeight="1">
      <c r="A2330" s="163"/>
      <c r="B2330" s="6" t="s">
        <v>2511</v>
      </c>
      <c r="C2330" s="192"/>
      <c r="D2330" s="6"/>
      <c r="E2330" s="157" t="s">
        <v>47</v>
      </c>
      <c r="F2330" s="35" t="s">
        <v>47</v>
      </c>
      <c r="G2330" s="125">
        <v>6</v>
      </c>
      <c r="H2330" s="125">
        <v>13</v>
      </c>
      <c r="I2330" s="125">
        <v>17</v>
      </c>
      <c r="J2330" s="35">
        <v>251</v>
      </c>
      <c r="K2330" s="131">
        <v>246</v>
      </c>
      <c r="L2330" s="58"/>
      <c r="M2330" s="56"/>
    </row>
    <row r="2331" spans="1:13" ht="15.75" customHeight="1">
      <c r="A2331" s="163" t="s">
        <v>2496</v>
      </c>
      <c r="B2331" s="46" t="s">
        <v>2512</v>
      </c>
      <c r="C2331" s="193" t="s">
        <v>2513</v>
      </c>
      <c r="D2331" s="46">
        <v>160</v>
      </c>
      <c r="E2331" s="35" t="s">
        <v>19</v>
      </c>
      <c r="F2331" s="35" t="s">
        <v>79</v>
      </c>
      <c r="G2331" s="125">
        <v>1</v>
      </c>
      <c r="H2331" s="125">
        <v>1</v>
      </c>
      <c r="I2331" s="125">
        <v>3</v>
      </c>
      <c r="J2331" s="35">
        <v>246</v>
      </c>
      <c r="K2331" s="131">
        <v>239</v>
      </c>
      <c r="L2331" s="58">
        <f>100*(J2331*(G2331+H2331+I2331)+J2332*(G2332+H2332+I2332)+J2333*(G2333+H2333+I2333)+J2334*(I2334+H2334+G2334))/(D2331*1000)</f>
        <v>41.205</v>
      </c>
      <c r="M2331" s="56"/>
    </row>
    <row r="2332" spans="1:13" ht="15">
      <c r="A2332" s="163"/>
      <c r="B2332" s="6" t="s">
        <v>2481</v>
      </c>
      <c r="C2332" s="193"/>
      <c r="D2332" s="6"/>
      <c r="E2332" s="35" t="s">
        <v>18</v>
      </c>
      <c r="F2332" s="35" t="s">
        <v>19</v>
      </c>
      <c r="G2332" s="125">
        <v>20</v>
      </c>
      <c r="H2332" s="125">
        <v>27</v>
      </c>
      <c r="I2332" s="125">
        <v>28</v>
      </c>
      <c r="J2332" s="35">
        <v>246</v>
      </c>
      <c r="K2332" s="131">
        <v>239</v>
      </c>
      <c r="L2332" s="58"/>
      <c r="M2332" s="56"/>
    </row>
    <row r="2333" spans="1:13" ht="15">
      <c r="A2333" s="163"/>
      <c r="B2333" s="6" t="s">
        <v>2482</v>
      </c>
      <c r="C2333" s="193"/>
      <c r="D2333" s="47"/>
      <c r="E2333" s="35" t="s">
        <v>18</v>
      </c>
      <c r="F2333" s="35" t="s">
        <v>19</v>
      </c>
      <c r="G2333" s="125">
        <v>31</v>
      </c>
      <c r="H2333" s="125">
        <v>72</v>
      </c>
      <c r="I2333" s="125">
        <v>22</v>
      </c>
      <c r="J2333" s="35">
        <v>246</v>
      </c>
      <c r="K2333" s="131">
        <v>239</v>
      </c>
      <c r="L2333" s="58"/>
      <c r="M2333" s="56"/>
    </row>
    <row r="2334" spans="1:13" ht="15">
      <c r="A2334" s="163"/>
      <c r="B2334" s="48" t="s">
        <v>751</v>
      </c>
      <c r="C2334" s="9"/>
      <c r="D2334" s="7"/>
      <c r="E2334" s="157" t="s">
        <v>18</v>
      </c>
      <c r="F2334" s="35" t="s">
        <v>19</v>
      </c>
      <c r="G2334" s="125">
        <v>21</v>
      </c>
      <c r="H2334" s="125">
        <v>21</v>
      </c>
      <c r="I2334" s="125">
        <v>21</v>
      </c>
      <c r="J2334" s="35">
        <v>246</v>
      </c>
      <c r="K2334" s="131">
        <v>239</v>
      </c>
      <c r="L2334" s="58"/>
      <c r="M2334" s="56"/>
    </row>
    <row r="2335" spans="1:13" ht="15" customHeight="1">
      <c r="A2335" s="163"/>
      <c r="B2335" s="48" t="s">
        <v>2514</v>
      </c>
      <c r="C2335" s="181" t="s">
        <v>2515</v>
      </c>
      <c r="D2335" s="6">
        <v>160</v>
      </c>
      <c r="E2335" s="157" t="s">
        <v>21</v>
      </c>
      <c r="F2335" s="35" t="s">
        <v>21</v>
      </c>
      <c r="G2335" s="125">
        <v>1</v>
      </c>
      <c r="H2335" s="125">
        <v>1</v>
      </c>
      <c r="I2335" s="125">
        <v>0</v>
      </c>
      <c r="J2335" s="35">
        <v>246</v>
      </c>
      <c r="K2335" s="131">
        <v>243</v>
      </c>
      <c r="L2335" s="58">
        <f>100*(J2335*(G2335+H2335+I2335)+J2336*(G2336+H2336+I2336)+J2337*(G2337+H2337+I2337))/(D2335*1000)</f>
        <v>1.69125</v>
      </c>
      <c r="M2335" s="56"/>
    </row>
    <row r="2336" spans="1:13" ht="15" customHeight="1">
      <c r="A2336" s="163"/>
      <c r="B2336" s="48" t="s">
        <v>2516</v>
      </c>
      <c r="C2336" s="181"/>
      <c r="D2336" s="6"/>
      <c r="E2336" s="157" t="s">
        <v>80</v>
      </c>
      <c r="F2336" s="35" t="s">
        <v>80</v>
      </c>
      <c r="G2336" s="125"/>
      <c r="H2336" s="125"/>
      <c r="I2336" s="125">
        <v>4</v>
      </c>
      <c r="J2336" s="35">
        <v>246</v>
      </c>
      <c r="K2336" s="131">
        <v>243</v>
      </c>
      <c r="L2336" s="58"/>
      <c r="M2336" s="56"/>
    </row>
    <row r="2337" spans="1:13" ht="15" customHeight="1">
      <c r="A2337" s="163"/>
      <c r="B2337" s="48" t="s">
        <v>2517</v>
      </c>
      <c r="C2337" s="181"/>
      <c r="D2337" s="6"/>
      <c r="E2337" s="157" t="s">
        <v>22</v>
      </c>
      <c r="F2337" s="35" t="s">
        <v>22</v>
      </c>
      <c r="G2337" s="125">
        <v>1</v>
      </c>
      <c r="H2337" s="125">
        <v>2</v>
      </c>
      <c r="I2337" s="125">
        <v>2</v>
      </c>
      <c r="J2337" s="35">
        <v>246</v>
      </c>
      <c r="K2337" s="131">
        <v>243</v>
      </c>
      <c r="L2337" s="58"/>
      <c r="M2337" s="56"/>
    </row>
    <row r="2338" spans="1:13" ht="15">
      <c r="A2338" s="163"/>
      <c r="B2338" s="6" t="s">
        <v>2518</v>
      </c>
      <c r="C2338" s="49"/>
      <c r="D2338" s="46">
        <v>400</v>
      </c>
      <c r="E2338" s="35" t="s">
        <v>24</v>
      </c>
      <c r="F2338" s="35" t="s">
        <v>24</v>
      </c>
      <c r="G2338" s="125">
        <v>40</v>
      </c>
      <c r="H2338" s="125">
        <v>73</v>
      </c>
      <c r="I2338" s="125">
        <v>91</v>
      </c>
      <c r="J2338" s="35">
        <v>251</v>
      </c>
      <c r="K2338" s="131">
        <v>247</v>
      </c>
      <c r="L2338" s="58">
        <f>100*(J2338*(G2338+H2338+I2338)+J2339*(G2339+H2339+I2339)+J2340*(G2340+H2340+I2340)+J2341*(I2341+H2341+G2341)+J2342*(G2342+H2342+I2342)+J2343*(G2343+H2343+I2343)+J2344*(I2344+H2344+G2344)+J2345*(G2345+H2345+I2345))/(D2338*1000)</f>
        <v>30.55925</v>
      </c>
      <c r="M2338" s="56"/>
    </row>
    <row r="2339" spans="1:13" ht="15.75" customHeight="1">
      <c r="A2339" s="163"/>
      <c r="B2339" s="6" t="s">
        <v>2519</v>
      </c>
      <c r="C2339" s="169" t="s">
        <v>2520</v>
      </c>
      <c r="D2339" s="6"/>
      <c r="E2339" s="35" t="s">
        <v>24</v>
      </c>
      <c r="F2339" s="35" t="s">
        <v>24</v>
      </c>
      <c r="G2339" s="125">
        <v>9</v>
      </c>
      <c r="H2339" s="125">
        <v>3</v>
      </c>
      <c r="I2339" s="125">
        <v>13</v>
      </c>
      <c r="J2339" s="35">
        <v>251</v>
      </c>
      <c r="K2339" s="131">
        <v>247</v>
      </c>
      <c r="L2339" s="58"/>
      <c r="M2339" s="56"/>
    </row>
    <row r="2340" spans="1:13" ht="15">
      <c r="A2340" s="163"/>
      <c r="B2340" s="6" t="s">
        <v>2521</v>
      </c>
      <c r="C2340" s="169"/>
      <c r="D2340" s="6"/>
      <c r="E2340" s="35" t="s">
        <v>24</v>
      </c>
      <c r="F2340" s="35" t="s">
        <v>24</v>
      </c>
      <c r="G2340" s="125">
        <v>79</v>
      </c>
      <c r="H2340" s="125">
        <v>99</v>
      </c>
      <c r="I2340" s="125">
        <v>41</v>
      </c>
      <c r="J2340" s="35">
        <v>251</v>
      </c>
      <c r="K2340" s="131">
        <v>247</v>
      </c>
      <c r="L2340" s="58"/>
      <c r="M2340" s="56"/>
    </row>
    <row r="2341" spans="1:13" ht="15">
      <c r="A2341" s="163"/>
      <c r="B2341" s="6" t="s">
        <v>2522</v>
      </c>
      <c r="C2341" s="169"/>
      <c r="D2341" s="6"/>
      <c r="E2341" s="35" t="s">
        <v>24</v>
      </c>
      <c r="F2341" s="35" t="s">
        <v>24</v>
      </c>
      <c r="G2341" s="125">
        <v>5</v>
      </c>
      <c r="H2341" s="125">
        <v>2</v>
      </c>
      <c r="I2341" s="125">
        <v>0</v>
      </c>
      <c r="J2341" s="35">
        <v>251</v>
      </c>
      <c r="K2341" s="131">
        <v>247</v>
      </c>
      <c r="L2341" s="58"/>
      <c r="M2341" s="56"/>
    </row>
    <row r="2342" spans="1:13" ht="15">
      <c r="A2342" s="163"/>
      <c r="B2342" s="6" t="s">
        <v>2523</v>
      </c>
      <c r="C2342" s="169"/>
      <c r="D2342" s="6"/>
      <c r="E2342" s="35" t="s">
        <v>24</v>
      </c>
      <c r="F2342" s="35" t="s">
        <v>24</v>
      </c>
      <c r="G2342" s="125">
        <v>0</v>
      </c>
      <c r="H2342" s="125">
        <v>0</v>
      </c>
      <c r="I2342" s="125">
        <v>1</v>
      </c>
      <c r="J2342" s="35">
        <v>251</v>
      </c>
      <c r="K2342" s="131">
        <v>247</v>
      </c>
      <c r="L2342" s="58"/>
      <c r="M2342" s="56"/>
    </row>
    <row r="2343" spans="1:13" ht="15">
      <c r="A2343" s="163"/>
      <c r="B2343" s="6" t="s">
        <v>72</v>
      </c>
      <c r="C2343" s="9"/>
      <c r="D2343" s="6"/>
      <c r="E2343" s="35" t="s">
        <v>24</v>
      </c>
      <c r="F2343" s="35" t="s">
        <v>24</v>
      </c>
      <c r="G2343" s="125">
        <v>1</v>
      </c>
      <c r="H2343" s="125">
        <v>0</v>
      </c>
      <c r="I2343" s="125">
        <v>0</v>
      </c>
      <c r="J2343" s="35">
        <v>251</v>
      </c>
      <c r="K2343" s="131">
        <v>247</v>
      </c>
      <c r="L2343" s="58"/>
      <c r="M2343" s="56"/>
    </row>
    <row r="2344" spans="1:13" ht="15">
      <c r="A2344" s="163"/>
      <c r="B2344" s="6" t="s">
        <v>2524</v>
      </c>
      <c r="C2344" s="9"/>
      <c r="D2344" s="6"/>
      <c r="E2344" s="35" t="s">
        <v>24</v>
      </c>
      <c r="F2344" s="35" t="s">
        <v>24</v>
      </c>
      <c r="G2344" s="125">
        <v>18</v>
      </c>
      <c r="H2344" s="125">
        <v>4</v>
      </c>
      <c r="I2344" s="125">
        <v>2</v>
      </c>
      <c r="J2344" s="35">
        <v>251</v>
      </c>
      <c r="K2344" s="131">
        <v>247</v>
      </c>
      <c r="L2344" s="58"/>
      <c r="M2344" s="56"/>
    </row>
    <row r="2345" spans="1:13" ht="15">
      <c r="A2345" s="163"/>
      <c r="B2345" s="6" t="s">
        <v>1068</v>
      </c>
      <c r="C2345" s="9"/>
      <c r="D2345" s="6"/>
      <c r="E2345" s="35" t="s">
        <v>24</v>
      </c>
      <c r="F2345" s="35" t="s">
        <v>24</v>
      </c>
      <c r="G2345" s="125">
        <v>4</v>
      </c>
      <c r="H2345" s="125">
        <v>2</v>
      </c>
      <c r="I2345" s="125">
        <v>0</v>
      </c>
      <c r="J2345" s="35">
        <v>251</v>
      </c>
      <c r="K2345" s="131">
        <v>247</v>
      </c>
      <c r="L2345" s="58"/>
      <c r="M2345" s="56"/>
    </row>
    <row r="2346" spans="1:13" ht="15.75" customHeight="1">
      <c r="A2346" s="163" t="s">
        <v>2496</v>
      </c>
      <c r="B2346" s="6" t="s">
        <v>2525</v>
      </c>
      <c r="C2346" s="169" t="s">
        <v>2526</v>
      </c>
      <c r="D2346" s="6">
        <v>315</v>
      </c>
      <c r="E2346" s="35" t="s">
        <v>30</v>
      </c>
      <c r="F2346" s="35" t="s">
        <v>24</v>
      </c>
      <c r="G2346" s="125">
        <v>11</v>
      </c>
      <c r="H2346" s="125">
        <v>20</v>
      </c>
      <c r="I2346" s="125">
        <v>20</v>
      </c>
      <c r="J2346" s="35">
        <v>246</v>
      </c>
      <c r="K2346" s="131">
        <v>241</v>
      </c>
      <c r="L2346" s="58">
        <f>100*(J2346*(G2346+H2346+I2346)+J2347*(G2347+H2347+I2347)+J2348*(G2348+H2348+I2348)+J2349*(I2349+H2349+G2349)+J2350*(G2350+H2350+I2350))/(D2346*1000)</f>
        <v>29.05142857142857</v>
      </c>
      <c r="M2346" s="56"/>
    </row>
    <row r="2347" spans="1:13" ht="15">
      <c r="A2347" s="163"/>
      <c r="B2347" s="6" t="s">
        <v>2527</v>
      </c>
      <c r="C2347" s="169"/>
      <c r="D2347" s="6"/>
      <c r="E2347" s="35" t="s">
        <v>1821</v>
      </c>
      <c r="F2347" s="35" t="s">
        <v>1821</v>
      </c>
      <c r="G2347" s="125">
        <v>1</v>
      </c>
      <c r="H2347" s="125">
        <v>16</v>
      </c>
      <c r="I2347" s="125">
        <v>0</v>
      </c>
      <c r="J2347" s="35">
        <v>246</v>
      </c>
      <c r="K2347" s="131">
        <v>241</v>
      </c>
      <c r="L2347" s="58"/>
      <c r="M2347" s="56"/>
    </row>
    <row r="2348" spans="1:13" ht="15">
      <c r="A2348" s="163"/>
      <c r="B2348" s="6" t="s">
        <v>2528</v>
      </c>
      <c r="C2348" s="169"/>
      <c r="D2348" s="6"/>
      <c r="E2348" s="35" t="s">
        <v>1821</v>
      </c>
      <c r="F2348" s="35" t="s">
        <v>1821</v>
      </c>
      <c r="G2348" s="125">
        <v>32</v>
      </c>
      <c r="H2348" s="125">
        <v>8</v>
      </c>
      <c r="I2348" s="125">
        <v>38</v>
      </c>
      <c r="J2348" s="35">
        <v>246</v>
      </c>
      <c r="K2348" s="131">
        <v>241</v>
      </c>
      <c r="L2348" s="58"/>
      <c r="M2348" s="56"/>
    </row>
    <row r="2349" spans="1:13" ht="15">
      <c r="A2349" s="163"/>
      <c r="B2349" s="6" t="s">
        <v>2529</v>
      </c>
      <c r="C2349" s="169"/>
      <c r="D2349" s="6"/>
      <c r="E2349" s="35" t="s">
        <v>1821</v>
      </c>
      <c r="F2349" s="35" t="s">
        <v>1821</v>
      </c>
      <c r="G2349" s="125">
        <v>49</v>
      </c>
      <c r="H2349" s="125">
        <v>59</v>
      </c>
      <c r="I2349" s="125">
        <v>16</v>
      </c>
      <c r="J2349" s="35">
        <v>246</v>
      </c>
      <c r="K2349" s="131">
        <v>241</v>
      </c>
      <c r="L2349" s="58"/>
      <c r="M2349" s="56"/>
    </row>
    <row r="2350" spans="1:13" ht="15">
      <c r="A2350" s="163"/>
      <c r="B2350" s="6" t="s">
        <v>752</v>
      </c>
      <c r="C2350" s="9"/>
      <c r="D2350" s="6"/>
      <c r="E2350" s="35" t="s">
        <v>24</v>
      </c>
      <c r="F2350" s="35" t="s">
        <v>22</v>
      </c>
      <c r="G2350" s="125">
        <v>40</v>
      </c>
      <c r="H2350" s="125">
        <v>25</v>
      </c>
      <c r="I2350" s="125">
        <v>37</v>
      </c>
      <c r="J2350" s="35">
        <v>246</v>
      </c>
      <c r="K2350" s="131">
        <v>241</v>
      </c>
      <c r="L2350" s="58"/>
      <c r="M2350" s="56"/>
    </row>
    <row r="2351" spans="1:13" ht="15.75" customHeight="1">
      <c r="A2351" s="163"/>
      <c r="B2351" s="6" t="s">
        <v>2530</v>
      </c>
      <c r="C2351" s="164" t="s">
        <v>2531</v>
      </c>
      <c r="D2351" s="6">
        <v>400</v>
      </c>
      <c r="E2351" s="35" t="s">
        <v>22</v>
      </c>
      <c r="F2351" s="35" t="s">
        <v>19</v>
      </c>
      <c r="G2351" s="125">
        <v>15</v>
      </c>
      <c r="H2351" s="125">
        <v>12</v>
      </c>
      <c r="I2351" s="125">
        <v>21</v>
      </c>
      <c r="J2351" s="35">
        <v>228</v>
      </c>
      <c r="K2351" s="131">
        <v>224</v>
      </c>
      <c r="L2351" s="58">
        <f>100*(J2351*(G2351+H2351+I2351)+J2352*(G2352+H2352+I2352)+J2353*(G2353+H2353+I2353)+J2354*(I2354+H2354+G2354))/(D2351*1000)</f>
        <v>9.975</v>
      </c>
      <c r="M2351" s="56"/>
    </row>
    <row r="2352" spans="1:13" ht="13.5" customHeight="1">
      <c r="A2352" s="163"/>
      <c r="B2352" s="6" t="s">
        <v>2532</v>
      </c>
      <c r="C2352" s="164"/>
      <c r="D2352" s="6"/>
      <c r="E2352" s="35" t="s">
        <v>19</v>
      </c>
      <c r="F2352" s="35" t="s">
        <v>79</v>
      </c>
      <c r="G2352" s="125">
        <v>1</v>
      </c>
      <c r="H2352" s="125">
        <v>1</v>
      </c>
      <c r="I2352" s="125">
        <v>1</v>
      </c>
      <c r="J2352" s="35">
        <v>228</v>
      </c>
      <c r="K2352" s="131">
        <v>224</v>
      </c>
      <c r="L2352" s="58"/>
      <c r="M2352" s="56"/>
    </row>
    <row r="2353" spans="1:13" ht="15.75" customHeight="1">
      <c r="A2353" s="163"/>
      <c r="B2353" s="6" t="s">
        <v>739</v>
      </c>
      <c r="C2353" s="164"/>
      <c r="D2353" s="6"/>
      <c r="E2353" s="35" t="s">
        <v>22</v>
      </c>
      <c r="F2353" s="35" t="s">
        <v>19</v>
      </c>
      <c r="G2353" s="125">
        <v>27</v>
      </c>
      <c r="H2353" s="125">
        <v>11</v>
      </c>
      <c r="I2353" s="125">
        <v>19</v>
      </c>
      <c r="J2353" s="35">
        <v>228</v>
      </c>
      <c r="K2353" s="131">
        <v>224</v>
      </c>
      <c r="L2353" s="58"/>
      <c r="M2353" s="56"/>
    </row>
    <row r="2354" spans="1:13" ht="16.5" customHeight="1">
      <c r="A2354" s="163"/>
      <c r="B2354" s="6" t="s">
        <v>761</v>
      </c>
      <c r="C2354" s="164"/>
      <c r="D2354" s="6"/>
      <c r="E2354" s="35" t="s">
        <v>18</v>
      </c>
      <c r="F2354" s="35" t="s">
        <v>19</v>
      </c>
      <c r="G2354" s="125">
        <v>19</v>
      </c>
      <c r="H2354" s="125">
        <v>26</v>
      </c>
      <c r="I2354" s="125">
        <v>22</v>
      </c>
      <c r="J2354" s="35">
        <v>228</v>
      </c>
      <c r="K2354" s="131">
        <v>224</v>
      </c>
      <c r="L2354" s="58"/>
      <c r="M2354" s="56"/>
    </row>
    <row r="2355" spans="1:13" s="77" customFormat="1" ht="36" customHeight="1">
      <c r="A2355" s="163"/>
      <c r="B2355" s="17" t="s">
        <v>2533</v>
      </c>
      <c r="C2355" s="169" t="s">
        <v>2534</v>
      </c>
      <c r="D2355" s="17">
        <v>100</v>
      </c>
      <c r="E2355" s="35" t="s">
        <v>24</v>
      </c>
      <c r="F2355" s="35" t="s">
        <v>24</v>
      </c>
      <c r="G2355" s="132">
        <v>10</v>
      </c>
      <c r="H2355" s="132">
        <v>4</v>
      </c>
      <c r="I2355" s="132">
        <v>1</v>
      </c>
      <c r="J2355" s="35">
        <v>250</v>
      </c>
      <c r="K2355" s="131">
        <v>239</v>
      </c>
      <c r="L2355" s="76">
        <f>100*(J2355*(G2355+H2355+I2355)+J2356*(G2356+H2356+I2356))/(D2355*1000)</f>
        <v>18.25</v>
      </c>
      <c r="M2355" s="133"/>
    </row>
    <row r="2356" spans="1:13" s="77" customFormat="1" ht="45.75" customHeight="1">
      <c r="A2356" s="163"/>
      <c r="B2356" s="17" t="s">
        <v>2535</v>
      </c>
      <c r="C2356" s="169"/>
      <c r="D2356" s="17"/>
      <c r="E2356" s="35" t="s">
        <v>21</v>
      </c>
      <c r="F2356" s="35" t="s">
        <v>21</v>
      </c>
      <c r="G2356" s="132">
        <v>26</v>
      </c>
      <c r="H2356" s="132">
        <v>19</v>
      </c>
      <c r="I2356" s="132">
        <v>13</v>
      </c>
      <c r="J2356" s="35">
        <v>250</v>
      </c>
      <c r="K2356" s="131">
        <v>239</v>
      </c>
      <c r="L2356" s="76"/>
      <c r="M2356" s="133"/>
    </row>
    <row r="2357" spans="1:13" ht="26.25" customHeight="1">
      <c r="A2357" s="163" t="s">
        <v>2478</v>
      </c>
      <c r="B2357" s="9" t="s">
        <v>2536</v>
      </c>
      <c r="C2357" s="190" t="s">
        <v>2537</v>
      </c>
      <c r="D2357" s="6">
        <v>100</v>
      </c>
      <c r="E2357" s="35" t="s">
        <v>18</v>
      </c>
      <c r="F2357" s="35" t="s">
        <v>18</v>
      </c>
      <c r="G2357" s="125">
        <v>11</v>
      </c>
      <c r="H2357" s="125">
        <v>11</v>
      </c>
      <c r="I2357" s="125">
        <v>13</v>
      </c>
      <c r="J2357" s="35">
        <v>236</v>
      </c>
      <c r="K2357" s="131">
        <v>229</v>
      </c>
      <c r="L2357" s="58">
        <f>100*(J2357*(G2357+H2357+I2357)+J2358*(G2358+H2358+I2358)+J2359*(G2359+H2359+I2359))/(D2357*1000)</f>
        <v>9.912</v>
      </c>
      <c r="M2357" s="56"/>
    </row>
    <row r="2358" spans="1:13" ht="15">
      <c r="A2358" s="163"/>
      <c r="B2358" s="6" t="s">
        <v>2430</v>
      </c>
      <c r="C2358" s="190"/>
      <c r="D2358" s="6"/>
      <c r="E2358" s="35" t="s">
        <v>79</v>
      </c>
      <c r="F2358" s="35" t="s">
        <v>686</v>
      </c>
      <c r="G2358" s="125">
        <v>5</v>
      </c>
      <c r="H2358" s="125">
        <v>0</v>
      </c>
      <c r="I2358" s="125">
        <v>0</v>
      </c>
      <c r="J2358" s="35">
        <v>236</v>
      </c>
      <c r="K2358" s="131">
        <v>229</v>
      </c>
      <c r="L2358" s="58"/>
      <c r="M2358" s="56"/>
    </row>
    <row r="2359" spans="1:13" ht="15">
      <c r="A2359" s="163"/>
      <c r="B2359" s="6" t="s">
        <v>2538</v>
      </c>
      <c r="C2359" s="9"/>
      <c r="D2359" s="6"/>
      <c r="E2359" s="35" t="s">
        <v>19</v>
      </c>
      <c r="F2359" s="35" t="s">
        <v>19</v>
      </c>
      <c r="G2359" s="125"/>
      <c r="H2359" s="125"/>
      <c r="I2359" s="125">
        <v>2</v>
      </c>
      <c r="J2359" s="35">
        <v>236</v>
      </c>
      <c r="K2359" s="131">
        <v>229</v>
      </c>
      <c r="L2359" s="58"/>
      <c r="M2359" s="56"/>
    </row>
    <row r="2360" spans="1:13" ht="15.75" customHeight="1">
      <c r="A2360" s="163"/>
      <c r="B2360" s="6" t="s">
        <v>2539</v>
      </c>
      <c r="C2360" s="190" t="s">
        <v>2540</v>
      </c>
      <c r="D2360" s="6">
        <v>100</v>
      </c>
      <c r="E2360" s="35" t="s">
        <v>22</v>
      </c>
      <c r="F2360" s="35" t="s">
        <v>19</v>
      </c>
      <c r="G2360" s="125">
        <v>3</v>
      </c>
      <c r="H2360" s="125">
        <v>2</v>
      </c>
      <c r="I2360" s="125">
        <v>4</v>
      </c>
      <c r="J2360" s="35">
        <v>235</v>
      </c>
      <c r="K2360" s="131">
        <v>231</v>
      </c>
      <c r="L2360" s="58">
        <f>100*(J2360*(G2360+H2360+I2360)+J2361*(G2361+H2361+I2361)+J2362*(G2362+H2362+I2362)+J2363*(I2363+H2363+G2363)+J2364*(G2364+H2364+I2364)+J2365*(G2365+H2365+I2365))/(D2360*1000)</f>
        <v>6.58</v>
      </c>
      <c r="M2360" s="56"/>
    </row>
    <row r="2361" spans="1:13" ht="15">
      <c r="A2361" s="163"/>
      <c r="B2361" s="6" t="s">
        <v>2541</v>
      </c>
      <c r="C2361" s="190"/>
      <c r="D2361" s="6"/>
      <c r="E2361" s="35" t="s">
        <v>22</v>
      </c>
      <c r="F2361" s="35" t="s">
        <v>19</v>
      </c>
      <c r="G2361" s="125">
        <v>0</v>
      </c>
      <c r="H2361" s="125">
        <v>0</v>
      </c>
      <c r="I2361" s="125">
        <v>6</v>
      </c>
      <c r="J2361" s="35">
        <v>235</v>
      </c>
      <c r="K2361" s="131">
        <v>231</v>
      </c>
      <c r="L2361" s="58"/>
      <c r="M2361" s="56"/>
    </row>
    <row r="2362" spans="1:13" ht="15">
      <c r="A2362" s="163"/>
      <c r="B2362" s="6" t="s">
        <v>2542</v>
      </c>
      <c r="C2362" s="190"/>
      <c r="D2362" s="6"/>
      <c r="E2362" s="35" t="s">
        <v>47</v>
      </c>
      <c r="F2362" s="35" t="s">
        <v>47</v>
      </c>
      <c r="G2362" s="125">
        <v>1</v>
      </c>
      <c r="H2362" s="125">
        <v>2</v>
      </c>
      <c r="I2362" s="125">
        <v>0</v>
      </c>
      <c r="J2362" s="35">
        <v>235</v>
      </c>
      <c r="K2362" s="131">
        <v>231</v>
      </c>
      <c r="L2362" s="58"/>
      <c r="M2362" s="56"/>
    </row>
    <row r="2363" spans="1:13" ht="15">
      <c r="A2363" s="163"/>
      <c r="B2363" s="6" t="s">
        <v>2543</v>
      </c>
      <c r="C2363" s="190"/>
      <c r="D2363" s="6"/>
      <c r="E2363" s="35" t="s">
        <v>22</v>
      </c>
      <c r="F2363" s="35" t="s">
        <v>19</v>
      </c>
      <c r="G2363" s="125">
        <v>8</v>
      </c>
      <c r="H2363" s="125">
        <v>0</v>
      </c>
      <c r="I2363" s="125">
        <v>0</v>
      </c>
      <c r="J2363" s="35">
        <v>235</v>
      </c>
      <c r="K2363" s="131">
        <v>231</v>
      </c>
      <c r="L2363" s="58"/>
      <c r="M2363" s="56"/>
    </row>
    <row r="2364" spans="1:13" ht="15">
      <c r="A2364" s="163"/>
      <c r="B2364" s="6" t="s">
        <v>2544</v>
      </c>
      <c r="C2364" s="9"/>
      <c r="D2364" s="6"/>
      <c r="E2364" s="35" t="s">
        <v>22</v>
      </c>
      <c r="F2364" s="35" t="s">
        <v>19</v>
      </c>
      <c r="G2364" s="125">
        <v>0</v>
      </c>
      <c r="H2364" s="125">
        <v>0</v>
      </c>
      <c r="I2364" s="125">
        <v>1</v>
      </c>
      <c r="J2364" s="35">
        <v>235</v>
      </c>
      <c r="K2364" s="131">
        <v>231</v>
      </c>
      <c r="L2364" s="58"/>
      <c r="M2364" s="56"/>
    </row>
    <row r="2365" spans="1:13" ht="15">
      <c r="A2365" s="163"/>
      <c r="B2365" s="6" t="s">
        <v>2545</v>
      </c>
      <c r="C2365" s="9"/>
      <c r="D2365" s="6"/>
      <c r="E2365" s="35" t="s">
        <v>19</v>
      </c>
      <c r="F2365" s="35" t="s">
        <v>79</v>
      </c>
      <c r="G2365" s="125">
        <v>0</v>
      </c>
      <c r="H2365" s="125">
        <v>1</v>
      </c>
      <c r="I2365" s="125">
        <v>0</v>
      </c>
      <c r="J2365" s="35">
        <v>235</v>
      </c>
      <c r="K2365" s="131">
        <v>231</v>
      </c>
      <c r="L2365" s="58"/>
      <c r="M2365" s="56"/>
    </row>
    <row r="2366" spans="1:13" s="77" customFormat="1" ht="22.5" customHeight="1">
      <c r="A2366" s="163"/>
      <c r="B2366" s="6" t="s">
        <v>2546</v>
      </c>
      <c r="C2366" s="178" t="s">
        <v>2540</v>
      </c>
      <c r="D2366" s="17">
        <v>250</v>
      </c>
      <c r="E2366" s="35" t="s">
        <v>21</v>
      </c>
      <c r="F2366" s="35" t="s">
        <v>21</v>
      </c>
      <c r="G2366" s="132">
        <v>22</v>
      </c>
      <c r="H2366" s="132">
        <v>18</v>
      </c>
      <c r="I2366" s="132">
        <v>30</v>
      </c>
      <c r="J2366" s="35">
        <v>244</v>
      </c>
      <c r="K2366" s="131">
        <v>242</v>
      </c>
      <c r="L2366" s="76">
        <f>100*(J2366*(G2366+H2366+I2366)+J2367*(G2367+H2367+I2367))/(D2366*1000)</f>
        <v>7.6128</v>
      </c>
      <c r="M2366" s="133"/>
    </row>
    <row r="2367" spans="1:13" s="77" customFormat="1" ht="15" customHeight="1">
      <c r="A2367" s="163"/>
      <c r="B2367" s="17" t="s">
        <v>2547</v>
      </c>
      <c r="C2367" s="178"/>
      <c r="D2367" s="17"/>
      <c r="E2367" s="35" t="s">
        <v>22</v>
      </c>
      <c r="F2367" s="35" t="s">
        <v>19</v>
      </c>
      <c r="G2367" s="132">
        <v>5</v>
      </c>
      <c r="H2367" s="132">
        <v>1</v>
      </c>
      <c r="I2367" s="132">
        <v>2</v>
      </c>
      <c r="J2367" s="35">
        <v>244</v>
      </c>
      <c r="K2367" s="131">
        <v>242</v>
      </c>
      <c r="L2367" s="76"/>
      <c r="M2367" s="133"/>
    </row>
    <row r="2368" spans="1:13" s="77" customFormat="1" ht="47.25">
      <c r="A2368" s="163"/>
      <c r="B2368" s="9" t="s">
        <v>2548</v>
      </c>
      <c r="C2368" s="50" t="s">
        <v>2549</v>
      </c>
      <c r="D2368" s="17">
        <v>160</v>
      </c>
      <c r="E2368" s="35" t="s">
        <v>18</v>
      </c>
      <c r="F2368" s="35" t="s">
        <v>19</v>
      </c>
      <c r="G2368" s="132">
        <v>4</v>
      </c>
      <c r="H2368" s="132">
        <v>6</v>
      </c>
      <c r="I2368" s="132">
        <v>8</v>
      </c>
      <c r="J2368" s="35">
        <v>241</v>
      </c>
      <c r="K2368" s="131">
        <v>240</v>
      </c>
      <c r="L2368" s="76">
        <f>100*(J2368*(G2368+H2368+I2368))/(D2368*1000)</f>
        <v>2.71125</v>
      </c>
      <c r="M2368" s="133"/>
    </row>
    <row r="2369" spans="1:13" ht="15.75" customHeight="1">
      <c r="A2369" s="170" t="s">
        <v>755</v>
      </c>
      <c r="B2369" s="6" t="s">
        <v>2550</v>
      </c>
      <c r="C2369" s="180" t="s">
        <v>2551</v>
      </c>
      <c r="D2369" s="6">
        <v>250</v>
      </c>
      <c r="E2369" s="35" t="s">
        <v>18</v>
      </c>
      <c r="F2369" s="35" t="s">
        <v>19</v>
      </c>
      <c r="G2369" s="125">
        <v>0</v>
      </c>
      <c r="H2369" s="125">
        <v>1</v>
      </c>
      <c r="I2369" s="125">
        <v>2</v>
      </c>
      <c r="J2369" s="35">
        <v>214</v>
      </c>
      <c r="K2369" s="131">
        <v>212</v>
      </c>
      <c r="L2369" s="58">
        <f>100*(J2369*(G2369+H2369+I2369)+J2370*(G2370+H2370+I2370)+J2371*(G2371+H2371+I2371))/(D2369*1000)</f>
        <v>17.7192</v>
      </c>
      <c r="M2369" s="56"/>
    </row>
    <row r="2370" spans="1:13" ht="15">
      <c r="A2370" s="170"/>
      <c r="B2370" s="6" t="s">
        <v>2552</v>
      </c>
      <c r="C2370" s="180"/>
      <c r="D2370" s="6"/>
      <c r="E2370" s="35" t="s">
        <v>24</v>
      </c>
      <c r="F2370" s="35" t="s">
        <v>22</v>
      </c>
      <c r="G2370" s="125">
        <v>1</v>
      </c>
      <c r="H2370" s="125">
        <v>0</v>
      </c>
      <c r="I2370" s="125">
        <v>2</v>
      </c>
      <c r="J2370" s="35">
        <v>214</v>
      </c>
      <c r="K2370" s="131">
        <v>212</v>
      </c>
      <c r="L2370" s="58"/>
      <c r="M2370" s="56"/>
    </row>
    <row r="2371" spans="1:13" ht="15">
      <c r="A2371" s="170"/>
      <c r="B2371" s="6" t="s">
        <v>1156</v>
      </c>
      <c r="C2371" s="180"/>
      <c r="D2371" s="6"/>
      <c r="E2371" s="35" t="s">
        <v>21</v>
      </c>
      <c r="F2371" s="35" t="s">
        <v>18</v>
      </c>
      <c r="G2371" s="125">
        <v>67</v>
      </c>
      <c r="H2371" s="125">
        <v>66</v>
      </c>
      <c r="I2371" s="125">
        <v>68</v>
      </c>
      <c r="J2371" s="35">
        <v>214</v>
      </c>
      <c r="K2371" s="131">
        <v>212</v>
      </c>
      <c r="L2371" s="58"/>
      <c r="M2371" s="56"/>
    </row>
    <row r="2372" spans="1:13" ht="15.75" customHeight="1">
      <c r="A2372" s="170"/>
      <c r="B2372" s="6" t="s">
        <v>2553</v>
      </c>
      <c r="C2372" s="180" t="s">
        <v>2551</v>
      </c>
      <c r="D2372" s="6">
        <v>250</v>
      </c>
      <c r="E2372" s="35" t="s">
        <v>26</v>
      </c>
      <c r="F2372" s="35" t="s">
        <v>24</v>
      </c>
      <c r="G2372" s="125">
        <v>4</v>
      </c>
      <c r="H2372" s="125">
        <v>10</v>
      </c>
      <c r="I2372" s="125">
        <v>5</v>
      </c>
      <c r="J2372" s="35">
        <v>219</v>
      </c>
      <c r="K2372" s="131">
        <v>209</v>
      </c>
      <c r="L2372" s="58">
        <f>100*(J2372*(G2372+H2372+I2372)+J2373*(G2373+H2373+I2373)+J2374*(G2374+H2374+I2374)+J2375*(I2375+H2375+G2375))/(D2372*1000)</f>
        <v>33.8136</v>
      </c>
      <c r="M2372" s="56"/>
    </row>
    <row r="2373" spans="1:13" ht="15">
      <c r="A2373" s="170"/>
      <c r="B2373" s="6" t="s">
        <v>2554</v>
      </c>
      <c r="C2373" s="180"/>
      <c r="D2373" s="6"/>
      <c r="E2373" s="35" t="s">
        <v>24</v>
      </c>
      <c r="F2373" s="35" t="s">
        <v>24</v>
      </c>
      <c r="G2373" s="125">
        <v>32</v>
      </c>
      <c r="H2373" s="125">
        <v>29</v>
      </c>
      <c r="I2373" s="125">
        <v>32</v>
      </c>
      <c r="J2373" s="35">
        <v>219</v>
      </c>
      <c r="K2373" s="131">
        <v>209</v>
      </c>
      <c r="L2373" s="58"/>
      <c r="M2373" s="56"/>
    </row>
    <row r="2374" spans="1:13" ht="15">
      <c r="A2374" s="170"/>
      <c r="B2374" s="6" t="s">
        <v>1156</v>
      </c>
      <c r="C2374" s="180"/>
      <c r="D2374" s="6"/>
      <c r="E2374" s="35" t="s">
        <v>26</v>
      </c>
      <c r="F2374" s="35" t="s">
        <v>24</v>
      </c>
      <c r="G2374" s="125">
        <v>57</v>
      </c>
      <c r="H2374" s="125">
        <v>67</v>
      </c>
      <c r="I2374" s="125">
        <v>51</v>
      </c>
      <c r="J2374" s="35">
        <v>219</v>
      </c>
      <c r="K2374" s="131">
        <v>209</v>
      </c>
      <c r="L2374" s="58"/>
      <c r="M2374" s="56"/>
    </row>
    <row r="2375" spans="1:13" ht="15">
      <c r="A2375" s="170"/>
      <c r="B2375" s="6" t="s">
        <v>2555</v>
      </c>
      <c r="C2375" s="180"/>
      <c r="D2375" s="6"/>
      <c r="E2375" s="35" t="s">
        <v>18</v>
      </c>
      <c r="F2375" s="35" t="s">
        <v>22</v>
      </c>
      <c r="G2375" s="125">
        <v>34</v>
      </c>
      <c r="H2375" s="125">
        <v>35</v>
      </c>
      <c r="I2375" s="125">
        <v>30</v>
      </c>
      <c r="J2375" s="35">
        <v>219</v>
      </c>
      <c r="K2375" s="131">
        <v>209</v>
      </c>
      <c r="L2375" s="58"/>
      <c r="M2375" s="56"/>
    </row>
    <row r="2376" spans="1:13" ht="16.5" customHeight="1">
      <c r="A2376" s="179" t="s">
        <v>2556</v>
      </c>
      <c r="B2376" s="17" t="s">
        <v>2557</v>
      </c>
      <c r="C2376" s="51" t="s">
        <v>2558</v>
      </c>
      <c r="D2376" s="6">
        <v>400</v>
      </c>
      <c r="E2376" s="35" t="s">
        <v>348</v>
      </c>
      <c r="F2376" s="35" t="s">
        <v>346</v>
      </c>
      <c r="G2376" s="125">
        <v>5</v>
      </c>
      <c r="H2376" s="125">
        <v>8</v>
      </c>
      <c r="I2376" s="125">
        <v>4</v>
      </c>
      <c r="J2376" s="35">
        <v>238</v>
      </c>
      <c r="K2376" s="131">
        <v>231</v>
      </c>
      <c r="L2376" s="58">
        <f>100*(J2376*(G2376+H2376+I2376)+J2377*(G2377+H2377+I2377)+J2378*(G2378+H2378+I2378)+J2379*(I2379+H2379+G2379)+J2380*(G2380+H2380+I2380)+J2381*(G2381+H2381+I2381))/(D2376*1000)</f>
        <v>2.499</v>
      </c>
      <c r="M2376" s="56"/>
    </row>
    <row r="2377" spans="1:13" ht="15">
      <c r="A2377" s="179"/>
      <c r="B2377" s="6" t="s">
        <v>2559</v>
      </c>
      <c r="C2377" s="9"/>
      <c r="D2377" s="6"/>
      <c r="E2377" s="35" t="s">
        <v>18</v>
      </c>
      <c r="F2377" s="35" t="s">
        <v>19</v>
      </c>
      <c r="G2377" s="125">
        <v>0</v>
      </c>
      <c r="H2377" s="125">
        <v>1</v>
      </c>
      <c r="I2377" s="125">
        <v>0</v>
      </c>
      <c r="J2377" s="35">
        <v>238</v>
      </c>
      <c r="K2377" s="131">
        <v>231</v>
      </c>
      <c r="L2377" s="58"/>
      <c r="M2377" s="56"/>
    </row>
    <row r="2378" spans="1:13" ht="15">
      <c r="A2378" s="179"/>
      <c r="B2378" s="6" t="s">
        <v>2560</v>
      </c>
      <c r="C2378" s="9"/>
      <c r="D2378" s="6"/>
      <c r="E2378" s="35" t="s">
        <v>19</v>
      </c>
      <c r="F2378" s="35" t="s">
        <v>19</v>
      </c>
      <c r="G2378" s="143">
        <v>2</v>
      </c>
      <c r="H2378" s="143">
        <v>2</v>
      </c>
      <c r="I2378" s="143">
        <v>0</v>
      </c>
      <c r="J2378" s="35">
        <v>238</v>
      </c>
      <c r="K2378" s="131">
        <v>231</v>
      </c>
      <c r="L2378" s="58"/>
      <c r="M2378" s="56"/>
    </row>
    <row r="2379" spans="1:13" ht="15">
      <c r="A2379" s="179"/>
      <c r="B2379" s="6" t="s">
        <v>2561</v>
      </c>
      <c r="C2379" s="9"/>
      <c r="D2379" s="6"/>
      <c r="E2379" s="35" t="s">
        <v>126</v>
      </c>
      <c r="F2379" s="35" t="s">
        <v>126</v>
      </c>
      <c r="G2379" s="143">
        <v>0</v>
      </c>
      <c r="H2379" s="143">
        <v>2</v>
      </c>
      <c r="I2379" s="143">
        <v>0</v>
      </c>
      <c r="J2379" s="35">
        <v>238</v>
      </c>
      <c r="K2379" s="131">
        <v>231</v>
      </c>
      <c r="L2379" s="58"/>
      <c r="M2379" s="56"/>
    </row>
    <row r="2380" spans="1:13" ht="15">
      <c r="A2380" s="179"/>
      <c r="B2380" s="6" t="s">
        <v>2562</v>
      </c>
      <c r="C2380" s="9"/>
      <c r="D2380" s="6"/>
      <c r="E2380" s="35" t="s">
        <v>21</v>
      </c>
      <c r="F2380" s="35" t="s">
        <v>18</v>
      </c>
      <c r="G2380" s="143">
        <v>1</v>
      </c>
      <c r="H2380" s="143">
        <v>0</v>
      </c>
      <c r="I2380" s="143">
        <v>3</v>
      </c>
      <c r="J2380" s="35">
        <v>238</v>
      </c>
      <c r="K2380" s="131">
        <v>231</v>
      </c>
      <c r="L2380" s="58"/>
      <c r="M2380" s="56"/>
    </row>
    <row r="2381" spans="1:13" ht="15">
      <c r="A2381" s="179"/>
      <c r="B2381" s="6" t="s">
        <v>72</v>
      </c>
      <c r="C2381" s="9"/>
      <c r="D2381" s="6"/>
      <c r="E2381" s="35" t="s">
        <v>349</v>
      </c>
      <c r="F2381" s="35" t="s">
        <v>349</v>
      </c>
      <c r="G2381" s="143">
        <v>11</v>
      </c>
      <c r="H2381" s="143">
        <v>3</v>
      </c>
      <c r="I2381" s="143">
        <v>0</v>
      </c>
      <c r="J2381" s="35">
        <v>238</v>
      </c>
      <c r="K2381" s="131">
        <v>231</v>
      </c>
      <c r="L2381" s="58"/>
      <c r="M2381" s="56"/>
    </row>
    <row r="2382" spans="1:13" ht="15">
      <c r="A2382" s="179"/>
      <c r="B2382" s="6" t="s">
        <v>2563</v>
      </c>
      <c r="C2382" s="9"/>
      <c r="D2382" s="6">
        <v>250</v>
      </c>
      <c r="E2382" s="35" t="s">
        <v>82</v>
      </c>
      <c r="F2382" s="35" t="s">
        <v>21</v>
      </c>
      <c r="G2382" s="143">
        <v>11</v>
      </c>
      <c r="H2382" s="143">
        <v>11</v>
      </c>
      <c r="I2382" s="143">
        <v>9</v>
      </c>
      <c r="J2382" s="35">
        <v>235</v>
      </c>
      <c r="K2382" s="131">
        <v>228</v>
      </c>
      <c r="L2382" s="58">
        <f>100*(J2382*(G2382+H2382+I2382))/(D2382*1000)</f>
        <v>2.914</v>
      </c>
      <c r="M2382" s="56"/>
    </row>
    <row r="2383" spans="1:13" s="77" customFormat="1" ht="51">
      <c r="A2383" s="72" t="s">
        <v>258</v>
      </c>
      <c r="B2383" s="16" t="s">
        <v>2564</v>
      </c>
      <c r="C2383" s="107" t="s">
        <v>2565</v>
      </c>
      <c r="D2383" s="17">
        <v>40</v>
      </c>
      <c r="E2383" s="35" t="s">
        <v>24</v>
      </c>
      <c r="F2383" s="35" t="s">
        <v>24</v>
      </c>
      <c r="G2383" s="132">
        <v>4</v>
      </c>
      <c r="H2383" s="132">
        <v>2</v>
      </c>
      <c r="I2383" s="132">
        <v>1</v>
      </c>
      <c r="J2383" s="35">
        <v>236</v>
      </c>
      <c r="K2383" s="131">
        <v>233</v>
      </c>
      <c r="L2383" s="76">
        <f>100*(J2383*(G2383+H2383+I2383))/(D2383*1000)</f>
        <v>4.13</v>
      </c>
      <c r="M2383" s="133"/>
    </row>
    <row r="2384" spans="1:13" ht="15.75" customHeight="1">
      <c r="A2384" s="177" t="s">
        <v>325</v>
      </c>
      <c r="B2384" s="6" t="s">
        <v>2566</v>
      </c>
      <c r="C2384" s="187" t="s">
        <v>2567</v>
      </c>
      <c r="D2384" s="6">
        <v>400</v>
      </c>
      <c r="E2384" s="35" t="s">
        <v>22</v>
      </c>
      <c r="F2384" s="35" t="s">
        <v>79</v>
      </c>
      <c r="G2384" s="125">
        <v>1</v>
      </c>
      <c r="H2384" s="125">
        <v>0</v>
      </c>
      <c r="I2384" s="125">
        <v>0</v>
      </c>
      <c r="J2384" s="35">
        <v>240</v>
      </c>
      <c r="K2384" s="131">
        <v>238</v>
      </c>
      <c r="L2384" s="58">
        <f>100*(J2384*(G2384+H2384+I2384)+J2385*(G2385+H2385+I2385)+J2386*(G2386+H2386+I2386)+J2387*(I2387+H2387+G2387)+J2388*(G2388+H2388+I2388))/(D2384*1000)</f>
        <v>12.78</v>
      </c>
      <c r="M2384" s="56"/>
    </row>
    <row r="2385" spans="1:13" ht="15" customHeight="1">
      <c r="A2385" s="177"/>
      <c r="B2385" s="6" t="s">
        <v>2568</v>
      </c>
      <c r="C2385" s="187"/>
      <c r="D2385" s="6"/>
      <c r="E2385" s="35" t="s">
        <v>26</v>
      </c>
      <c r="F2385" s="35" t="s">
        <v>24</v>
      </c>
      <c r="G2385" s="125">
        <v>32</v>
      </c>
      <c r="H2385" s="125">
        <v>52</v>
      </c>
      <c r="I2385" s="125">
        <v>28</v>
      </c>
      <c r="J2385" s="35">
        <v>240</v>
      </c>
      <c r="K2385" s="131">
        <v>238</v>
      </c>
      <c r="L2385" s="58"/>
      <c r="M2385" s="56"/>
    </row>
    <row r="2386" spans="1:13" ht="15" customHeight="1">
      <c r="A2386" s="177"/>
      <c r="B2386" s="6" t="s">
        <v>2569</v>
      </c>
      <c r="C2386" s="187"/>
      <c r="D2386" s="6"/>
      <c r="E2386" s="35" t="s">
        <v>18</v>
      </c>
      <c r="F2386" s="35" t="s">
        <v>19</v>
      </c>
      <c r="G2386" s="125">
        <v>3</v>
      </c>
      <c r="H2386" s="125">
        <v>3</v>
      </c>
      <c r="I2386" s="125">
        <v>15</v>
      </c>
      <c r="J2386" s="35">
        <v>240</v>
      </c>
      <c r="K2386" s="131">
        <v>238</v>
      </c>
      <c r="L2386" s="58"/>
      <c r="M2386" s="56"/>
    </row>
    <row r="2387" spans="1:13" ht="15" customHeight="1">
      <c r="A2387" s="177"/>
      <c r="B2387" s="6" t="s">
        <v>2570</v>
      </c>
      <c r="C2387" s="187"/>
      <c r="D2387" s="6"/>
      <c r="E2387" s="35" t="s">
        <v>18</v>
      </c>
      <c r="F2387" s="35" t="s">
        <v>19</v>
      </c>
      <c r="G2387" s="125">
        <v>21</v>
      </c>
      <c r="H2387" s="125">
        <v>25</v>
      </c>
      <c r="I2387" s="125">
        <v>32</v>
      </c>
      <c r="J2387" s="35">
        <v>240</v>
      </c>
      <c r="K2387" s="131">
        <v>238</v>
      </c>
      <c r="L2387" s="58"/>
      <c r="M2387" s="56"/>
    </row>
    <row r="2388" spans="1:13" ht="15">
      <c r="A2388" s="177"/>
      <c r="B2388" s="6" t="s">
        <v>2571</v>
      </c>
      <c r="C2388" s="187"/>
      <c r="D2388" s="6"/>
      <c r="E2388" s="35" t="s">
        <v>18</v>
      </c>
      <c r="F2388" s="35" t="s">
        <v>19</v>
      </c>
      <c r="G2388" s="143">
        <v>0</v>
      </c>
      <c r="H2388" s="143">
        <v>0</v>
      </c>
      <c r="I2388" s="143">
        <v>1</v>
      </c>
      <c r="J2388" s="35">
        <v>240</v>
      </c>
      <c r="K2388" s="131">
        <v>238</v>
      </c>
      <c r="L2388" s="58"/>
      <c r="M2388" s="56"/>
    </row>
    <row r="2389" spans="1:13" ht="15.75" customHeight="1">
      <c r="A2389" s="163" t="s">
        <v>755</v>
      </c>
      <c r="B2389" s="6" t="s">
        <v>2572</v>
      </c>
      <c r="C2389" s="184" t="s">
        <v>2573</v>
      </c>
      <c r="D2389" s="6">
        <v>250</v>
      </c>
      <c r="E2389" s="35" t="s">
        <v>30</v>
      </c>
      <c r="F2389" s="35" t="s">
        <v>24</v>
      </c>
      <c r="G2389" s="143">
        <v>15</v>
      </c>
      <c r="H2389" s="143">
        <v>6</v>
      </c>
      <c r="I2389" s="143">
        <v>5</v>
      </c>
      <c r="J2389" s="35">
        <v>234</v>
      </c>
      <c r="K2389" s="131">
        <v>230</v>
      </c>
      <c r="L2389" s="58">
        <f>100*(J2389*(G2389+H2389+I2389)+J2390*(G2390+H2390+I2390))/(D2389*1000)</f>
        <v>2.5272</v>
      </c>
      <c r="M2389" s="56"/>
    </row>
    <row r="2390" spans="1:13" ht="22.5" customHeight="1">
      <c r="A2390" s="163"/>
      <c r="B2390" s="6" t="s">
        <v>145</v>
      </c>
      <c r="C2390" s="184"/>
      <c r="D2390" s="6"/>
      <c r="E2390" s="35" t="s">
        <v>349</v>
      </c>
      <c r="F2390" s="35" t="s">
        <v>349</v>
      </c>
      <c r="G2390" s="143">
        <v>0</v>
      </c>
      <c r="H2390" s="143">
        <v>1</v>
      </c>
      <c r="I2390" s="143">
        <v>0</v>
      </c>
      <c r="J2390" s="35">
        <v>234</v>
      </c>
      <c r="K2390" s="131">
        <v>230</v>
      </c>
      <c r="L2390" s="58"/>
      <c r="M2390" s="56"/>
    </row>
    <row r="2391" spans="1:13" s="77" customFormat="1" ht="27" customHeight="1">
      <c r="A2391" s="163"/>
      <c r="B2391" s="17" t="s">
        <v>2574</v>
      </c>
      <c r="C2391" s="188" t="s">
        <v>2575</v>
      </c>
      <c r="D2391" s="17">
        <v>160</v>
      </c>
      <c r="E2391" s="35" t="s">
        <v>79</v>
      </c>
      <c r="F2391" s="35" t="s">
        <v>648</v>
      </c>
      <c r="G2391" s="132">
        <v>2</v>
      </c>
      <c r="H2391" s="132">
        <v>3</v>
      </c>
      <c r="I2391" s="132">
        <v>4</v>
      </c>
      <c r="J2391" s="35">
        <v>230</v>
      </c>
      <c r="K2391" s="131">
        <v>228</v>
      </c>
      <c r="L2391" s="76">
        <f>100*(J2391*(G2391+H2391+I2391)+J2392*(G2392+H2392+I2392))/(D2391*1000)</f>
        <v>5.03125</v>
      </c>
      <c r="M2391" s="133"/>
    </row>
    <row r="2392" spans="1:13" ht="15">
      <c r="A2392" s="163"/>
      <c r="B2392" s="6" t="s">
        <v>2576</v>
      </c>
      <c r="C2392" s="188"/>
      <c r="D2392" s="6"/>
      <c r="E2392" s="35" t="s">
        <v>21</v>
      </c>
      <c r="F2392" s="35" t="s">
        <v>18</v>
      </c>
      <c r="G2392" s="125">
        <v>11</v>
      </c>
      <c r="H2392" s="125">
        <v>7</v>
      </c>
      <c r="I2392" s="125">
        <v>8</v>
      </c>
      <c r="J2392" s="35">
        <v>230</v>
      </c>
      <c r="K2392" s="131">
        <v>228</v>
      </c>
      <c r="L2392" s="58"/>
      <c r="M2392" s="56"/>
    </row>
    <row r="2393" spans="1:13" ht="33" customHeight="1">
      <c r="A2393" s="177" t="s">
        <v>325</v>
      </c>
      <c r="B2393" s="9" t="s">
        <v>2577</v>
      </c>
      <c r="C2393" s="180" t="s">
        <v>2578</v>
      </c>
      <c r="D2393" s="6">
        <v>400</v>
      </c>
      <c r="E2393" s="35" t="s">
        <v>82</v>
      </c>
      <c r="F2393" s="35" t="s">
        <v>47</v>
      </c>
      <c r="G2393" s="125">
        <v>76</v>
      </c>
      <c r="H2393" s="125">
        <v>36</v>
      </c>
      <c r="I2393" s="125">
        <v>92</v>
      </c>
      <c r="J2393" s="35">
        <v>224</v>
      </c>
      <c r="K2393" s="131">
        <v>219</v>
      </c>
      <c r="L2393" s="58">
        <f>100*(J2393*(G2393+H2393+I2393)+J2394*(G2394+H2394+I2394)+J2395*(G2395+H2395+I2395)+J2396*(I2396+H2396+G2396))/(D2393*1000)</f>
        <v>51.072</v>
      </c>
      <c r="M2393" s="56"/>
    </row>
    <row r="2394" spans="1:13" ht="15">
      <c r="A2394" s="177"/>
      <c r="B2394" s="6" t="s">
        <v>2579</v>
      </c>
      <c r="C2394" s="180"/>
      <c r="D2394" s="6"/>
      <c r="E2394" s="35" t="s">
        <v>82</v>
      </c>
      <c r="F2394" s="35" t="s">
        <v>47</v>
      </c>
      <c r="G2394" s="125">
        <v>203</v>
      </c>
      <c r="H2394" s="125">
        <v>217</v>
      </c>
      <c r="I2394" s="125">
        <v>231</v>
      </c>
      <c r="J2394" s="35">
        <v>224</v>
      </c>
      <c r="K2394" s="131">
        <v>219</v>
      </c>
      <c r="L2394" s="58"/>
      <c r="M2394" s="56"/>
    </row>
    <row r="2395" spans="1:13" ht="15">
      <c r="A2395" s="177"/>
      <c r="B2395" s="6" t="s">
        <v>72</v>
      </c>
      <c r="C2395" s="180"/>
      <c r="D2395" s="6"/>
      <c r="E2395" s="35" t="s">
        <v>24</v>
      </c>
      <c r="F2395" s="35" t="s">
        <v>22</v>
      </c>
      <c r="G2395" s="125">
        <v>6</v>
      </c>
      <c r="H2395" s="125">
        <v>5</v>
      </c>
      <c r="I2395" s="125">
        <v>10</v>
      </c>
      <c r="J2395" s="35">
        <v>224</v>
      </c>
      <c r="K2395" s="131">
        <v>219</v>
      </c>
      <c r="L2395" s="58"/>
      <c r="M2395" s="56"/>
    </row>
    <row r="2396" spans="1:13" ht="15">
      <c r="A2396" s="177"/>
      <c r="B2396" s="6" t="s">
        <v>2580</v>
      </c>
      <c r="C2396" s="9"/>
      <c r="D2396" s="6"/>
      <c r="E2396" s="35" t="s">
        <v>26</v>
      </c>
      <c r="F2396" s="35" t="s">
        <v>47</v>
      </c>
      <c r="G2396" s="125">
        <v>13</v>
      </c>
      <c r="H2396" s="125">
        <v>12</v>
      </c>
      <c r="I2396" s="125">
        <v>11</v>
      </c>
      <c r="J2396" s="35">
        <v>224</v>
      </c>
      <c r="K2396" s="131">
        <v>219</v>
      </c>
      <c r="L2396" s="58"/>
      <c r="M2396" s="56"/>
    </row>
    <row r="2397" spans="1:13" ht="26.25" customHeight="1">
      <c r="A2397" s="163" t="s">
        <v>258</v>
      </c>
      <c r="B2397" s="9" t="s">
        <v>2581</v>
      </c>
      <c r="C2397" s="189" t="s">
        <v>2582</v>
      </c>
      <c r="D2397" s="6">
        <v>400</v>
      </c>
      <c r="E2397" s="35" t="s">
        <v>24</v>
      </c>
      <c r="F2397" s="35" t="s">
        <v>22</v>
      </c>
      <c r="G2397" s="125">
        <v>15</v>
      </c>
      <c r="H2397" s="125">
        <v>20</v>
      </c>
      <c r="I2397" s="125">
        <v>18</v>
      </c>
      <c r="J2397" s="35">
        <v>238</v>
      </c>
      <c r="K2397" s="131">
        <v>232</v>
      </c>
      <c r="L2397" s="58">
        <f>100*(J2397*(G2397+H2397+I2397)+J2398*(G2398+H2398+I2398))/(D2397*1000)</f>
        <v>7.735</v>
      </c>
      <c r="M2397" s="56"/>
    </row>
    <row r="2398" spans="1:13" ht="15.75" customHeight="1">
      <c r="A2398" s="163"/>
      <c r="B2398" s="6" t="s">
        <v>2583</v>
      </c>
      <c r="C2398" s="189"/>
      <c r="D2398" s="6"/>
      <c r="E2398" s="35" t="s">
        <v>24</v>
      </c>
      <c r="F2398" s="35" t="s">
        <v>22</v>
      </c>
      <c r="G2398" s="125">
        <v>18</v>
      </c>
      <c r="H2398" s="125">
        <v>23</v>
      </c>
      <c r="I2398" s="125">
        <v>36</v>
      </c>
      <c r="J2398" s="35">
        <v>238</v>
      </c>
      <c r="K2398" s="131">
        <v>232</v>
      </c>
      <c r="L2398" s="58"/>
      <c r="M2398" s="56"/>
    </row>
    <row r="2399" spans="1:13" ht="30.75" customHeight="1">
      <c r="A2399" s="163"/>
      <c r="B2399" s="9" t="s">
        <v>2584</v>
      </c>
      <c r="C2399" s="9"/>
      <c r="D2399" s="6">
        <v>400</v>
      </c>
      <c r="E2399" s="35" t="s">
        <v>26</v>
      </c>
      <c r="F2399" s="35" t="s">
        <v>47</v>
      </c>
      <c r="G2399" s="125">
        <v>66</v>
      </c>
      <c r="H2399" s="125">
        <v>58</v>
      </c>
      <c r="I2399" s="125">
        <v>82</v>
      </c>
      <c r="J2399" s="35">
        <v>245</v>
      </c>
      <c r="K2399" s="131">
        <v>239</v>
      </c>
      <c r="L2399" s="58">
        <f>100*(J2399*(G2399+H2399+I2399)+J2400*(G2400+H2400+I2400)+J2401*(G2401+H2401+I2401))/(D2399*1000)</f>
        <v>14.8225</v>
      </c>
      <c r="M2399" s="56"/>
    </row>
    <row r="2400" spans="1:13" ht="15.75" customHeight="1">
      <c r="A2400" s="163"/>
      <c r="B2400" s="6" t="s">
        <v>2585</v>
      </c>
      <c r="C2400" s="105" t="s">
        <v>2586</v>
      </c>
      <c r="D2400" s="6"/>
      <c r="E2400" s="35" t="s">
        <v>19</v>
      </c>
      <c r="F2400" s="35" t="s">
        <v>79</v>
      </c>
      <c r="G2400" s="125">
        <v>6</v>
      </c>
      <c r="H2400" s="125">
        <v>8</v>
      </c>
      <c r="I2400" s="125">
        <v>2</v>
      </c>
      <c r="J2400" s="35">
        <v>245</v>
      </c>
      <c r="K2400" s="131">
        <v>239</v>
      </c>
      <c r="L2400" s="58"/>
      <c r="M2400" s="56"/>
    </row>
    <row r="2401" spans="1:13" ht="15">
      <c r="A2401" s="163"/>
      <c r="B2401" s="6" t="s">
        <v>2587</v>
      </c>
      <c r="C2401" s="9"/>
      <c r="D2401" s="6"/>
      <c r="E2401" s="35" t="s">
        <v>26</v>
      </c>
      <c r="F2401" s="35" t="s">
        <v>21</v>
      </c>
      <c r="G2401" s="125">
        <v>7</v>
      </c>
      <c r="H2401" s="125">
        <v>3</v>
      </c>
      <c r="I2401" s="125">
        <v>10</v>
      </c>
      <c r="J2401" s="35">
        <v>245</v>
      </c>
      <c r="K2401" s="131">
        <v>239</v>
      </c>
      <c r="L2401" s="58"/>
      <c r="M2401" s="56"/>
    </row>
    <row r="2402" spans="1:13" ht="15.75" customHeight="1">
      <c r="A2402" s="185" t="s">
        <v>252</v>
      </c>
      <c r="B2402" s="6" t="s">
        <v>2588</v>
      </c>
      <c r="C2402" s="186" t="s">
        <v>2589</v>
      </c>
      <c r="D2402" s="6">
        <v>160</v>
      </c>
      <c r="E2402" s="35" t="s">
        <v>22</v>
      </c>
      <c r="F2402" s="35" t="s">
        <v>19</v>
      </c>
      <c r="G2402" s="125">
        <v>15</v>
      </c>
      <c r="H2402" s="125">
        <v>29</v>
      </c>
      <c r="I2402" s="125">
        <v>11</v>
      </c>
      <c r="J2402" s="35">
        <v>239</v>
      </c>
      <c r="K2402" s="131">
        <v>235</v>
      </c>
      <c r="L2402" s="58">
        <f>100*(J2402*(G2402+H2402+I2402)+J2403*(G2403+H2403+I2403)+J2404*(G2404+H2404+I2404)+J2405*(I2405+H2405+G2405))/(D2402*1000)</f>
        <v>15.535</v>
      </c>
      <c r="M2402" s="56"/>
    </row>
    <row r="2403" spans="1:13" ht="15.75" customHeight="1">
      <c r="A2403" s="185"/>
      <c r="B2403" s="7" t="s">
        <v>2590</v>
      </c>
      <c r="C2403" s="186"/>
      <c r="D2403" s="6"/>
      <c r="E2403" s="35" t="s">
        <v>22</v>
      </c>
      <c r="F2403" s="35" t="s">
        <v>19</v>
      </c>
      <c r="G2403" s="125">
        <v>3</v>
      </c>
      <c r="H2403" s="125">
        <v>3</v>
      </c>
      <c r="I2403" s="125">
        <v>13</v>
      </c>
      <c r="J2403" s="35">
        <v>239</v>
      </c>
      <c r="K2403" s="131">
        <v>235</v>
      </c>
      <c r="L2403" s="58"/>
      <c r="M2403" s="56"/>
    </row>
    <row r="2404" spans="1:13" ht="15.75" customHeight="1">
      <c r="A2404" s="185"/>
      <c r="B2404" s="7" t="s">
        <v>2591</v>
      </c>
      <c r="C2404" s="186"/>
      <c r="D2404" s="6"/>
      <c r="E2404" s="35" t="s">
        <v>18</v>
      </c>
      <c r="F2404" s="35" t="s">
        <v>19</v>
      </c>
      <c r="G2404" s="125">
        <v>4</v>
      </c>
      <c r="H2404" s="125">
        <v>2</v>
      </c>
      <c r="I2404" s="125">
        <v>8</v>
      </c>
      <c r="J2404" s="35">
        <v>239</v>
      </c>
      <c r="K2404" s="131">
        <v>235</v>
      </c>
      <c r="L2404" s="58"/>
      <c r="M2404" s="56"/>
    </row>
    <row r="2405" spans="1:13" ht="15.75" customHeight="1">
      <c r="A2405" s="185"/>
      <c r="B2405" s="7" t="s">
        <v>2592</v>
      </c>
      <c r="C2405" s="186"/>
      <c r="D2405" s="6"/>
      <c r="E2405" s="35" t="s">
        <v>26</v>
      </c>
      <c r="F2405" s="35" t="s">
        <v>24</v>
      </c>
      <c r="G2405" s="125">
        <v>8</v>
      </c>
      <c r="H2405" s="125">
        <v>1</v>
      </c>
      <c r="I2405" s="125">
        <v>7</v>
      </c>
      <c r="J2405" s="35">
        <v>239</v>
      </c>
      <c r="K2405" s="131">
        <v>235</v>
      </c>
      <c r="L2405" s="58"/>
      <c r="M2405" s="56"/>
    </row>
    <row r="2406" spans="1:13" ht="15">
      <c r="A2406" s="185"/>
      <c r="B2406" s="6" t="s">
        <v>2593</v>
      </c>
      <c r="C2406" s="186"/>
      <c r="D2406" s="6">
        <v>400</v>
      </c>
      <c r="E2406" s="35" t="s">
        <v>22</v>
      </c>
      <c r="F2406" s="35" t="s">
        <v>79</v>
      </c>
      <c r="G2406" s="125">
        <v>1</v>
      </c>
      <c r="H2406" s="125">
        <v>1</v>
      </c>
      <c r="I2406" s="125">
        <v>7</v>
      </c>
      <c r="J2406" s="35">
        <v>239</v>
      </c>
      <c r="K2406" s="131">
        <v>235</v>
      </c>
      <c r="L2406" s="58">
        <f>100*(J2406*(G2406+H2406+I2406)+J2407*(G2407+H2407+I2407)+J2408*(G2408+H2408+I2408))/(D2406*1000)</f>
        <v>18.46275</v>
      </c>
      <c r="M2406" s="56"/>
    </row>
    <row r="2407" spans="1:13" ht="15">
      <c r="A2407" s="185"/>
      <c r="B2407" s="6" t="s">
        <v>739</v>
      </c>
      <c r="C2407" s="186"/>
      <c r="D2407" s="6"/>
      <c r="E2407" s="35" t="s">
        <v>21</v>
      </c>
      <c r="F2407" s="35" t="s">
        <v>18</v>
      </c>
      <c r="G2407" s="125">
        <v>120</v>
      </c>
      <c r="H2407" s="125">
        <v>76</v>
      </c>
      <c r="I2407" s="125">
        <v>90</v>
      </c>
      <c r="J2407" s="35">
        <v>239</v>
      </c>
      <c r="K2407" s="131">
        <v>235</v>
      </c>
      <c r="L2407" s="58"/>
      <c r="M2407" s="56"/>
    </row>
    <row r="2408" spans="1:13" ht="15">
      <c r="A2408" s="185"/>
      <c r="B2408" s="6" t="s">
        <v>2543</v>
      </c>
      <c r="C2408" s="186"/>
      <c r="D2408" s="6"/>
      <c r="E2408" s="35" t="s">
        <v>19</v>
      </c>
      <c r="F2408" s="35" t="s">
        <v>19</v>
      </c>
      <c r="G2408" s="125">
        <v>9</v>
      </c>
      <c r="H2408" s="125">
        <v>5</v>
      </c>
      <c r="I2408" s="125">
        <v>0</v>
      </c>
      <c r="J2408" s="35">
        <v>239</v>
      </c>
      <c r="K2408" s="131">
        <v>235</v>
      </c>
      <c r="L2408" s="58"/>
      <c r="M2408" s="56"/>
    </row>
    <row r="2409" spans="1:13" ht="39">
      <c r="A2409" s="185"/>
      <c r="B2409" s="9" t="s">
        <v>2594</v>
      </c>
      <c r="C2409" s="186"/>
      <c r="D2409" s="6">
        <v>400</v>
      </c>
      <c r="E2409" s="35" t="s">
        <v>22</v>
      </c>
      <c r="F2409" s="35" t="s">
        <v>22</v>
      </c>
      <c r="G2409" s="125">
        <v>4</v>
      </c>
      <c r="H2409" s="125">
        <v>14</v>
      </c>
      <c r="I2409" s="125">
        <v>3</v>
      </c>
      <c r="J2409" s="35">
        <v>235</v>
      </c>
      <c r="K2409" s="131">
        <v>232</v>
      </c>
      <c r="L2409" s="58">
        <f>100*(J2409*(G2409+H2409+I2409)+J2410*(G2410+H2410+I2410)+J2411*(G2411+H2411+I2411))/(D2409*1000)</f>
        <v>1.93875</v>
      </c>
      <c r="M2409" s="56"/>
    </row>
    <row r="2410" spans="1:13" ht="15">
      <c r="A2410" s="185"/>
      <c r="B2410" s="6" t="s">
        <v>2595</v>
      </c>
      <c r="C2410" s="186"/>
      <c r="D2410" s="6"/>
      <c r="E2410" s="35" t="s">
        <v>19</v>
      </c>
      <c r="F2410" s="35" t="s">
        <v>19</v>
      </c>
      <c r="G2410" s="125"/>
      <c r="H2410" s="125"/>
      <c r="I2410" s="125">
        <v>1</v>
      </c>
      <c r="J2410" s="35">
        <v>235</v>
      </c>
      <c r="K2410" s="131">
        <v>232</v>
      </c>
      <c r="L2410" s="58"/>
      <c r="M2410" s="56"/>
    </row>
    <row r="2411" spans="1:13" ht="15">
      <c r="A2411" s="185"/>
      <c r="B2411" s="6" t="s">
        <v>2596</v>
      </c>
      <c r="C2411" s="186"/>
      <c r="D2411" s="6"/>
      <c r="E2411" s="35" t="s">
        <v>18</v>
      </c>
      <c r="F2411" s="35" t="s">
        <v>18</v>
      </c>
      <c r="G2411" s="125">
        <v>7</v>
      </c>
      <c r="H2411" s="125">
        <v>2</v>
      </c>
      <c r="I2411" s="125">
        <v>2</v>
      </c>
      <c r="J2411" s="35">
        <v>235</v>
      </c>
      <c r="K2411" s="131">
        <v>232</v>
      </c>
      <c r="L2411" s="58"/>
      <c r="M2411" s="56"/>
    </row>
    <row r="2412" spans="1:13" ht="15.75" customHeight="1">
      <c r="A2412" s="179" t="s">
        <v>2556</v>
      </c>
      <c r="B2412" s="6" t="s">
        <v>2597</v>
      </c>
      <c r="C2412" s="187" t="s">
        <v>2598</v>
      </c>
      <c r="D2412" s="6">
        <v>250</v>
      </c>
      <c r="E2412" s="35" t="s">
        <v>82</v>
      </c>
      <c r="F2412" s="35" t="s">
        <v>21</v>
      </c>
      <c r="G2412" s="125">
        <v>1</v>
      </c>
      <c r="H2412" s="125">
        <v>0</v>
      </c>
      <c r="I2412" s="125">
        <v>0</v>
      </c>
      <c r="J2412" s="35">
        <v>226</v>
      </c>
      <c r="K2412" s="131">
        <v>224</v>
      </c>
      <c r="L2412" s="58">
        <f>100*(J2412*(G2412+H2412+I2412)+J2413*(G2413+H2413+I2413)+J2414*(G2414+H2414+I2414)+J2415*(I2415+H2415+G2415))/(D2412*1000)</f>
        <v>9.5824</v>
      </c>
      <c r="M2412" s="56"/>
    </row>
    <row r="2413" spans="1:13" ht="15" customHeight="1">
      <c r="A2413" s="179"/>
      <c r="B2413" s="7" t="s">
        <v>2599</v>
      </c>
      <c r="C2413" s="187"/>
      <c r="D2413" s="6"/>
      <c r="E2413" s="35" t="s">
        <v>18</v>
      </c>
      <c r="F2413" s="35" t="s">
        <v>19</v>
      </c>
      <c r="G2413" s="125">
        <v>36</v>
      </c>
      <c r="H2413" s="125">
        <v>33</v>
      </c>
      <c r="I2413" s="125">
        <v>30</v>
      </c>
      <c r="J2413" s="35">
        <v>226</v>
      </c>
      <c r="K2413" s="131">
        <v>224</v>
      </c>
      <c r="L2413" s="58"/>
      <c r="M2413" s="56"/>
    </row>
    <row r="2414" spans="1:13" ht="15">
      <c r="A2414" s="179"/>
      <c r="B2414" s="7" t="s">
        <v>72</v>
      </c>
      <c r="C2414" s="187"/>
      <c r="D2414" s="6"/>
      <c r="E2414" s="35" t="s">
        <v>19</v>
      </c>
      <c r="F2414" s="35" t="s">
        <v>19</v>
      </c>
      <c r="G2414" s="125">
        <v>4</v>
      </c>
      <c r="H2414" s="125">
        <v>0</v>
      </c>
      <c r="I2414" s="125">
        <v>0</v>
      </c>
      <c r="J2414" s="35">
        <v>226</v>
      </c>
      <c r="K2414" s="131">
        <v>224</v>
      </c>
      <c r="L2414" s="58"/>
      <c r="M2414" s="56"/>
    </row>
    <row r="2415" spans="1:13" ht="15">
      <c r="A2415" s="179"/>
      <c r="B2415" s="6" t="s">
        <v>2600</v>
      </c>
      <c r="C2415" s="187"/>
      <c r="D2415" s="6"/>
      <c r="E2415" s="35" t="s">
        <v>21</v>
      </c>
      <c r="F2415" s="35" t="s">
        <v>18</v>
      </c>
      <c r="G2415" s="125">
        <v>1</v>
      </c>
      <c r="H2415" s="125">
        <v>0</v>
      </c>
      <c r="I2415" s="125">
        <v>1</v>
      </c>
      <c r="J2415" s="35">
        <v>226</v>
      </c>
      <c r="K2415" s="131">
        <v>224</v>
      </c>
      <c r="L2415" s="58"/>
      <c r="M2415" s="56"/>
    </row>
    <row r="2416" spans="1:13" ht="15.75" customHeight="1">
      <c r="A2416" s="163" t="s">
        <v>232</v>
      </c>
      <c r="B2416" s="6" t="s">
        <v>2601</v>
      </c>
      <c r="C2416" s="187" t="s">
        <v>2602</v>
      </c>
      <c r="D2416" s="6">
        <v>250</v>
      </c>
      <c r="E2416" s="35" t="s">
        <v>26</v>
      </c>
      <c r="F2416" s="35" t="s">
        <v>21</v>
      </c>
      <c r="G2416" s="125">
        <v>25</v>
      </c>
      <c r="H2416" s="125">
        <v>30</v>
      </c>
      <c r="I2416" s="125">
        <v>31</v>
      </c>
      <c r="J2416" s="35">
        <v>235</v>
      </c>
      <c r="K2416" s="131">
        <v>226</v>
      </c>
      <c r="L2416" s="58">
        <f>100*(J2416*(G2416+H2416+I2416)+J2417*(G2417+H2417+I2417)+J2418*(G2418+H2418+I2418)+J2419*(I2419+H2419+G2419))/(D2416*1000)</f>
        <v>32.336</v>
      </c>
      <c r="M2416" s="56"/>
    </row>
    <row r="2417" spans="1:13" ht="15" customHeight="1">
      <c r="A2417" s="163"/>
      <c r="B2417" s="6" t="s">
        <v>2482</v>
      </c>
      <c r="C2417" s="187"/>
      <c r="D2417" s="6"/>
      <c r="E2417" s="35" t="s">
        <v>26</v>
      </c>
      <c r="F2417" s="35" t="s">
        <v>21</v>
      </c>
      <c r="G2417" s="125">
        <v>34</v>
      </c>
      <c r="H2417" s="125">
        <v>49</v>
      </c>
      <c r="I2417" s="125">
        <v>65</v>
      </c>
      <c r="J2417" s="35">
        <v>235</v>
      </c>
      <c r="K2417" s="131">
        <v>226</v>
      </c>
      <c r="L2417" s="58"/>
      <c r="M2417" s="56"/>
    </row>
    <row r="2418" spans="1:13" ht="15" customHeight="1">
      <c r="A2418" s="163"/>
      <c r="B2418" s="6" t="s">
        <v>751</v>
      </c>
      <c r="C2418" s="187"/>
      <c r="D2418" s="6"/>
      <c r="E2418" s="35" t="s">
        <v>26</v>
      </c>
      <c r="F2418" s="35" t="s">
        <v>21</v>
      </c>
      <c r="G2418" s="125">
        <v>36</v>
      </c>
      <c r="H2418" s="125">
        <v>32</v>
      </c>
      <c r="I2418" s="125">
        <v>40</v>
      </c>
      <c r="J2418" s="35">
        <v>235</v>
      </c>
      <c r="K2418" s="131">
        <v>226</v>
      </c>
      <c r="L2418" s="58"/>
      <c r="M2418" s="56"/>
    </row>
    <row r="2419" spans="1:13" ht="15">
      <c r="A2419" s="163"/>
      <c r="B2419" s="6" t="s">
        <v>52</v>
      </c>
      <c r="C2419" s="187"/>
      <c r="D2419" s="6"/>
      <c r="E2419" s="35" t="s">
        <v>126</v>
      </c>
      <c r="F2419" s="35" t="s">
        <v>126</v>
      </c>
      <c r="G2419" s="125">
        <v>0</v>
      </c>
      <c r="H2419" s="125">
        <v>2</v>
      </c>
      <c r="I2419" s="125"/>
      <c r="J2419" s="35">
        <v>235</v>
      </c>
      <c r="K2419" s="131">
        <v>226</v>
      </c>
      <c r="L2419" s="58"/>
      <c r="M2419" s="56"/>
    </row>
    <row r="2420" spans="1:13" s="77" customFormat="1" ht="63.75" customHeight="1">
      <c r="A2420" s="99" t="s">
        <v>2556</v>
      </c>
      <c r="B2420" s="17" t="s">
        <v>2603</v>
      </c>
      <c r="C2420" s="107" t="s">
        <v>2604</v>
      </c>
      <c r="D2420" s="17">
        <v>63</v>
      </c>
      <c r="E2420" s="35" t="s">
        <v>18</v>
      </c>
      <c r="F2420" s="35" t="s">
        <v>18</v>
      </c>
      <c r="G2420" s="132">
        <v>0</v>
      </c>
      <c r="H2420" s="132">
        <v>0</v>
      </c>
      <c r="I2420" s="132">
        <v>0.5</v>
      </c>
      <c r="J2420" s="35">
        <v>233</v>
      </c>
      <c r="K2420" s="131">
        <v>230</v>
      </c>
      <c r="L2420" s="76">
        <f>100*(J2420*(G2420+H2420+I2420))/(D2420*1000)</f>
        <v>0.18492063492063493</v>
      </c>
      <c r="M2420" s="133"/>
    </row>
    <row r="2421" spans="1:13" ht="15" customHeight="1">
      <c r="A2421" s="163" t="s">
        <v>15</v>
      </c>
      <c r="B2421" s="6" t="s">
        <v>2605</v>
      </c>
      <c r="C2421" s="9"/>
      <c r="D2421" s="6">
        <v>630</v>
      </c>
      <c r="E2421" s="35" t="s">
        <v>21</v>
      </c>
      <c r="F2421" s="35" t="s">
        <v>18</v>
      </c>
      <c r="G2421" s="125">
        <v>3</v>
      </c>
      <c r="H2421" s="125">
        <v>1</v>
      </c>
      <c r="I2421" s="125">
        <v>1</v>
      </c>
      <c r="J2421" s="35">
        <v>238</v>
      </c>
      <c r="K2421" s="131">
        <v>233</v>
      </c>
      <c r="L2421" s="58">
        <f>100*(J2421*(G2421+H2421+I2421)+J2422*(G2422+H2422+I2422))/(D2421*1000)</f>
        <v>2.1155555555555554</v>
      </c>
      <c r="M2421" s="56"/>
    </row>
    <row r="2422" spans="1:13" ht="15.75">
      <c r="A2422" s="163"/>
      <c r="B2422" s="6" t="s">
        <v>2606</v>
      </c>
      <c r="C2422" s="101"/>
      <c r="D2422" s="6"/>
      <c r="E2422" s="35" t="s">
        <v>82</v>
      </c>
      <c r="F2422" s="35" t="s">
        <v>47</v>
      </c>
      <c r="G2422" s="125">
        <v>11</v>
      </c>
      <c r="H2422" s="125">
        <v>8</v>
      </c>
      <c r="I2422" s="125">
        <v>32</v>
      </c>
      <c r="J2422" s="35">
        <v>238</v>
      </c>
      <c r="K2422" s="131">
        <v>233</v>
      </c>
      <c r="L2422" s="58"/>
      <c r="M2422" s="56"/>
    </row>
    <row r="2423" spans="1:13" ht="15">
      <c r="A2423" s="163"/>
      <c r="B2423" s="6" t="s">
        <v>2607</v>
      </c>
      <c r="C2423" s="9"/>
      <c r="D2423" s="6">
        <v>630</v>
      </c>
      <c r="E2423" s="35" t="s">
        <v>26</v>
      </c>
      <c r="F2423" s="35" t="s">
        <v>21</v>
      </c>
      <c r="G2423" s="125">
        <v>30</v>
      </c>
      <c r="H2423" s="125">
        <v>53</v>
      </c>
      <c r="I2423" s="125">
        <v>22</v>
      </c>
      <c r="J2423" s="35">
        <v>241</v>
      </c>
      <c r="K2423" s="131">
        <v>236</v>
      </c>
      <c r="L2423" s="58">
        <f>100*(J2423*(G2423+H2423+I2423)+J2424*(G2424+H2424+I2424))/(D2423*1000)</f>
        <v>11.284920634920635</v>
      </c>
      <c r="M2423" s="56"/>
    </row>
    <row r="2424" spans="1:13" ht="15">
      <c r="A2424" s="163"/>
      <c r="B2424" s="6" t="s">
        <v>2608</v>
      </c>
      <c r="C2424" s="9"/>
      <c r="D2424" s="6"/>
      <c r="E2424" s="35" t="s">
        <v>24</v>
      </c>
      <c r="F2424" s="35" t="s">
        <v>24</v>
      </c>
      <c r="G2424" s="125">
        <v>50</v>
      </c>
      <c r="H2424" s="125">
        <v>57</v>
      </c>
      <c r="I2424" s="125">
        <v>83</v>
      </c>
      <c r="J2424" s="35">
        <v>241</v>
      </c>
      <c r="K2424" s="131">
        <v>236</v>
      </c>
      <c r="L2424" s="58"/>
      <c r="M2424" s="56"/>
    </row>
    <row r="2425" spans="1:13" ht="15.75" customHeight="1">
      <c r="A2425" s="177" t="s">
        <v>325</v>
      </c>
      <c r="B2425" s="6" t="s">
        <v>2609</v>
      </c>
      <c r="C2425" s="181" t="s">
        <v>2610</v>
      </c>
      <c r="D2425" s="6">
        <v>400</v>
      </c>
      <c r="E2425" s="35" t="s">
        <v>82</v>
      </c>
      <c r="F2425" s="35" t="s">
        <v>21</v>
      </c>
      <c r="G2425" s="125">
        <v>6</v>
      </c>
      <c r="H2425" s="125">
        <v>3</v>
      </c>
      <c r="I2425" s="125">
        <v>9</v>
      </c>
      <c r="J2425" s="35">
        <v>240</v>
      </c>
      <c r="K2425" s="131">
        <v>227</v>
      </c>
      <c r="L2425" s="58">
        <f>100*(J2425*(G2425+H2425+I2425)+J2426*(G2426+H2426+I2426)+J2427*(G2427+H2427+I2427)+J2428*(I2428+H2428+G2428))/(D2425*1000)</f>
        <v>3.9</v>
      </c>
      <c r="M2425" s="56"/>
    </row>
    <row r="2426" spans="1:13" ht="15">
      <c r="A2426" s="177"/>
      <c r="B2426" s="6" t="s">
        <v>2611</v>
      </c>
      <c r="C2426" s="181"/>
      <c r="D2426" s="6"/>
      <c r="E2426" s="35" t="s">
        <v>82</v>
      </c>
      <c r="F2426" s="35" t="s">
        <v>21</v>
      </c>
      <c r="G2426" s="125">
        <v>2</v>
      </c>
      <c r="H2426" s="125">
        <v>3</v>
      </c>
      <c r="I2426" s="125">
        <v>2</v>
      </c>
      <c r="J2426" s="35">
        <v>240</v>
      </c>
      <c r="K2426" s="131">
        <v>227</v>
      </c>
      <c r="L2426" s="58"/>
      <c r="M2426" s="56"/>
    </row>
    <row r="2427" spans="1:13" ht="15">
      <c r="A2427" s="177"/>
      <c r="B2427" s="6" t="s">
        <v>2612</v>
      </c>
      <c r="C2427" s="181"/>
      <c r="D2427" s="6"/>
      <c r="E2427" s="35" t="s">
        <v>21</v>
      </c>
      <c r="F2427" s="35" t="s">
        <v>18</v>
      </c>
      <c r="G2427" s="125">
        <v>13</v>
      </c>
      <c r="H2427" s="125">
        <v>6</v>
      </c>
      <c r="I2427" s="125">
        <v>9</v>
      </c>
      <c r="J2427" s="35">
        <v>240</v>
      </c>
      <c r="K2427" s="131">
        <v>227</v>
      </c>
      <c r="L2427" s="58"/>
      <c r="M2427" s="56"/>
    </row>
    <row r="2428" spans="1:13" ht="15">
      <c r="A2428" s="177"/>
      <c r="B2428" s="6" t="s">
        <v>2613</v>
      </c>
      <c r="C2428" s="181"/>
      <c r="D2428" s="6"/>
      <c r="E2428" s="35" t="s">
        <v>79</v>
      </c>
      <c r="F2428" s="35" t="s">
        <v>80</v>
      </c>
      <c r="G2428" s="125">
        <v>2</v>
      </c>
      <c r="H2428" s="125">
        <v>3</v>
      </c>
      <c r="I2428" s="125">
        <v>7</v>
      </c>
      <c r="J2428" s="35">
        <v>240</v>
      </c>
      <c r="K2428" s="131">
        <v>227</v>
      </c>
      <c r="L2428" s="58"/>
      <c r="M2428" s="56"/>
    </row>
    <row r="2429" spans="1:13" ht="15.75" customHeight="1">
      <c r="A2429" s="163" t="s">
        <v>705</v>
      </c>
      <c r="B2429" s="6" t="s">
        <v>2614</v>
      </c>
      <c r="C2429" s="180" t="s">
        <v>2615</v>
      </c>
      <c r="D2429" s="6">
        <v>250</v>
      </c>
      <c r="E2429" s="35" t="s">
        <v>47</v>
      </c>
      <c r="F2429" s="35" t="s">
        <v>18</v>
      </c>
      <c r="G2429" s="125">
        <v>28</v>
      </c>
      <c r="H2429" s="125">
        <v>9</v>
      </c>
      <c r="I2429" s="125">
        <v>11</v>
      </c>
      <c r="J2429" s="35">
        <v>238</v>
      </c>
      <c r="K2429" s="131">
        <v>225</v>
      </c>
      <c r="L2429" s="58">
        <f>100*(J2429*(G2429+H2429+I2429)+J2430*(G2430+H2430+I2430)+J2431*(G2431+H2431+I2431)+J2432*(I2432+H2432+G2432)+J2433*(G2433+H2433+I2433))/(D2429*1000)</f>
        <v>24.5616</v>
      </c>
      <c r="M2429" s="56"/>
    </row>
    <row r="2430" spans="1:13" ht="15">
      <c r="A2430" s="163"/>
      <c r="B2430" s="6" t="s">
        <v>2616</v>
      </c>
      <c r="C2430" s="180"/>
      <c r="D2430" s="6"/>
      <c r="E2430" s="35" t="s">
        <v>26</v>
      </c>
      <c r="F2430" s="35" t="s">
        <v>24</v>
      </c>
      <c r="G2430" s="125">
        <v>36</v>
      </c>
      <c r="H2430" s="125">
        <v>18</v>
      </c>
      <c r="I2430" s="125">
        <v>28</v>
      </c>
      <c r="J2430" s="35">
        <v>238</v>
      </c>
      <c r="K2430" s="131">
        <v>225</v>
      </c>
      <c r="L2430" s="58"/>
      <c r="M2430" s="56"/>
    </row>
    <row r="2431" spans="1:13" ht="15">
      <c r="A2431" s="163"/>
      <c r="B2431" s="6" t="s">
        <v>752</v>
      </c>
      <c r="C2431" s="180"/>
      <c r="D2431" s="6"/>
      <c r="E2431" s="35" t="s">
        <v>26</v>
      </c>
      <c r="F2431" s="35" t="s">
        <v>24</v>
      </c>
      <c r="G2431" s="125">
        <v>14</v>
      </c>
      <c r="H2431" s="125">
        <v>26</v>
      </c>
      <c r="I2431" s="125">
        <v>7</v>
      </c>
      <c r="J2431" s="35">
        <v>238</v>
      </c>
      <c r="K2431" s="131">
        <v>225</v>
      </c>
      <c r="L2431" s="58"/>
      <c r="M2431" s="56"/>
    </row>
    <row r="2432" spans="1:13" ht="15">
      <c r="A2432" s="163"/>
      <c r="B2432" s="6" t="s">
        <v>2617</v>
      </c>
      <c r="C2432" s="180"/>
      <c r="D2432" s="6"/>
      <c r="E2432" s="35" t="s">
        <v>26</v>
      </c>
      <c r="F2432" s="35" t="s">
        <v>24</v>
      </c>
      <c r="G2432" s="125">
        <v>13</v>
      </c>
      <c r="H2432" s="125">
        <v>17</v>
      </c>
      <c r="I2432" s="125">
        <v>9</v>
      </c>
      <c r="J2432" s="35">
        <v>238</v>
      </c>
      <c r="K2432" s="131">
        <v>225</v>
      </c>
      <c r="L2432" s="58"/>
      <c r="M2432" s="56"/>
    </row>
    <row r="2433" spans="1:13" ht="15">
      <c r="A2433" s="163"/>
      <c r="B2433" s="6" t="s">
        <v>739</v>
      </c>
      <c r="C2433" s="180"/>
      <c r="D2433" s="6"/>
      <c r="E2433" s="35" t="s">
        <v>47</v>
      </c>
      <c r="F2433" s="35" t="s">
        <v>18</v>
      </c>
      <c r="G2433" s="125">
        <v>10</v>
      </c>
      <c r="H2433" s="125">
        <v>26</v>
      </c>
      <c r="I2433" s="125">
        <v>6</v>
      </c>
      <c r="J2433" s="35">
        <v>238</v>
      </c>
      <c r="K2433" s="131">
        <v>225</v>
      </c>
      <c r="L2433" s="58"/>
      <c r="M2433" s="56"/>
    </row>
    <row r="2434" spans="1:13" ht="15.75" customHeight="1">
      <c r="A2434" s="162" t="s">
        <v>252</v>
      </c>
      <c r="B2434" s="6" t="s">
        <v>2618</v>
      </c>
      <c r="C2434" s="184" t="s">
        <v>2619</v>
      </c>
      <c r="D2434" s="6">
        <v>400</v>
      </c>
      <c r="E2434" s="35" t="s">
        <v>79</v>
      </c>
      <c r="F2434" s="35" t="s">
        <v>79</v>
      </c>
      <c r="G2434" s="125">
        <v>3</v>
      </c>
      <c r="H2434" s="125"/>
      <c r="I2434" s="125"/>
      <c r="J2434" s="35">
        <v>238</v>
      </c>
      <c r="K2434" s="131">
        <v>232</v>
      </c>
      <c r="L2434" s="58">
        <f>100*(J2434*(G2434+H2434+I2434)+J2435*(G2435+H2435+I2435)+J2436*(G2436+H2436+I2436)+J2437*(I2437+H2437+G2437)+J2438*(G2438+H2438+I2438)+J2439*(G2439+H2439+I2439))/(D2434*1000)</f>
        <v>13.9825</v>
      </c>
      <c r="M2434" s="56"/>
    </row>
    <row r="2435" spans="1:13" ht="15">
      <c r="A2435" s="162"/>
      <c r="B2435" s="6" t="s">
        <v>2620</v>
      </c>
      <c r="C2435" s="184"/>
      <c r="D2435" s="6"/>
      <c r="E2435" s="35" t="s">
        <v>21</v>
      </c>
      <c r="F2435" s="35" t="s">
        <v>22</v>
      </c>
      <c r="G2435" s="125">
        <v>5</v>
      </c>
      <c r="H2435" s="125">
        <v>6</v>
      </c>
      <c r="I2435" s="125">
        <v>15</v>
      </c>
      <c r="J2435" s="35">
        <v>238</v>
      </c>
      <c r="K2435" s="131">
        <v>232</v>
      </c>
      <c r="L2435" s="58"/>
      <c r="M2435" s="56"/>
    </row>
    <row r="2436" spans="1:13" ht="15">
      <c r="A2436" s="162"/>
      <c r="B2436" s="6" t="s">
        <v>2621</v>
      </c>
      <c r="C2436" s="184"/>
      <c r="D2436" s="6"/>
      <c r="E2436" s="35" t="s">
        <v>26</v>
      </c>
      <c r="F2436" s="35" t="s">
        <v>24</v>
      </c>
      <c r="G2436" s="125">
        <v>9</v>
      </c>
      <c r="H2436" s="125">
        <v>21</v>
      </c>
      <c r="I2436" s="125">
        <v>5</v>
      </c>
      <c r="J2436" s="35">
        <v>238</v>
      </c>
      <c r="K2436" s="131">
        <v>232</v>
      </c>
      <c r="L2436" s="58"/>
      <c r="M2436" s="56"/>
    </row>
    <row r="2437" spans="1:13" ht="15">
      <c r="A2437" s="162"/>
      <c r="B2437" s="6" t="s">
        <v>2622</v>
      </c>
      <c r="C2437" s="184"/>
      <c r="D2437" s="6"/>
      <c r="E2437" s="35" t="s">
        <v>47</v>
      </c>
      <c r="F2437" s="35" t="s">
        <v>24</v>
      </c>
      <c r="G2437" s="125">
        <v>7</v>
      </c>
      <c r="H2437" s="125">
        <v>10</v>
      </c>
      <c r="I2437" s="125">
        <v>3</v>
      </c>
      <c r="J2437" s="35">
        <v>238</v>
      </c>
      <c r="K2437" s="131">
        <v>232</v>
      </c>
      <c r="L2437" s="58"/>
      <c r="M2437" s="56"/>
    </row>
    <row r="2438" spans="1:13" ht="15">
      <c r="A2438" s="162"/>
      <c r="B2438" s="6" t="s">
        <v>2623</v>
      </c>
      <c r="C2438" s="184"/>
      <c r="D2438" s="6"/>
      <c r="E2438" s="35" t="s">
        <v>21</v>
      </c>
      <c r="F2438" s="35" t="s">
        <v>18</v>
      </c>
      <c r="G2438" s="125">
        <v>18</v>
      </c>
      <c r="H2438" s="125">
        <v>17</v>
      </c>
      <c r="I2438" s="125">
        <v>35</v>
      </c>
      <c r="J2438" s="35">
        <v>238</v>
      </c>
      <c r="K2438" s="131">
        <v>232</v>
      </c>
      <c r="L2438" s="58"/>
      <c r="M2438" s="56"/>
    </row>
    <row r="2439" spans="1:13" ht="15">
      <c r="A2439" s="162"/>
      <c r="B2439" s="6" t="s">
        <v>2624</v>
      </c>
      <c r="C2439" s="184"/>
      <c r="D2439" s="6"/>
      <c r="E2439" s="35" t="s">
        <v>24</v>
      </c>
      <c r="F2439" s="35" t="s">
        <v>24</v>
      </c>
      <c r="G2439" s="125">
        <v>20</v>
      </c>
      <c r="H2439" s="125">
        <v>30</v>
      </c>
      <c r="I2439" s="125">
        <v>31</v>
      </c>
      <c r="J2439" s="35">
        <v>238</v>
      </c>
      <c r="K2439" s="131">
        <v>232</v>
      </c>
      <c r="L2439" s="58"/>
      <c r="M2439" s="56"/>
    </row>
    <row r="2440" spans="1:13" ht="15">
      <c r="A2440" s="162"/>
      <c r="B2440" s="6" t="s">
        <v>2625</v>
      </c>
      <c r="C2440" s="184"/>
      <c r="D2440" s="6">
        <v>250</v>
      </c>
      <c r="E2440" s="35" t="s">
        <v>21</v>
      </c>
      <c r="F2440" s="35" t="s">
        <v>18</v>
      </c>
      <c r="G2440" s="125">
        <v>124</v>
      </c>
      <c r="H2440" s="125">
        <v>90</v>
      </c>
      <c r="I2440" s="125">
        <v>130</v>
      </c>
      <c r="J2440" s="35">
        <v>233</v>
      </c>
      <c r="K2440" s="131">
        <v>226</v>
      </c>
      <c r="L2440" s="58">
        <f>100*(J2440*(G2440+H2440+I2440)+J2441*(G2441+H2441+I2441)+J2442*(G2442+H2442+I2442))/(D2440*1000)</f>
        <v>52.658</v>
      </c>
      <c r="M2440" s="56"/>
    </row>
    <row r="2441" spans="1:13" ht="15">
      <c r="A2441" s="162"/>
      <c r="B2441" s="6" t="s">
        <v>2626</v>
      </c>
      <c r="C2441" s="184"/>
      <c r="D2441" s="6"/>
      <c r="E2441" s="35" t="s">
        <v>21</v>
      </c>
      <c r="F2441" s="35" t="s">
        <v>22</v>
      </c>
      <c r="G2441" s="125">
        <v>43</v>
      </c>
      <c r="H2441" s="125">
        <v>34</v>
      </c>
      <c r="I2441" s="125">
        <v>34</v>
      </c>
      <c r="J2441" s="35">
        <v>233</v>
      </c>
      <c r="K2441" s="131">
        <v>226</v>
      </c>
      <c r="L2441" s="58"/>
      <c r="M2441" s="56"/>
    </row>
    <row r="2442" spans="1:13" ht="15">
      <c r="A2442" s="162"/>
      <c r="B2442" s="6" t="s">
        <v>2627</v>
      </c>
      <c r="C2442" s="184"/>
      <c r="D2442" s="6"/>
      <c r="E2442" s="35" t="s">
        <v>24</v>
      </c>
      <c r="F2442" s="35" t="s">
        <v>22</v>
      </c>
      <c r="G2442" s="125">
        <v>42</v>
      </c>
      <c r="H2442" s="125">
        <v>35</v>
      </c>
      <c r="I2442" s="125">
        <v>33</v>
      </c>
      <c r="J2442" s="35">
        <v>233</v>
      </c>
      <c r="K2442" s="131">
        <v>226</v>
      </c>
      <c r="L2442" s="58"/>
      <c r="M2442" s="56"/>
    </row>
    <row r="2443" spans="1:13" ht="15.75" customHeight="1">
      <c r="A2443" s="165" t="s">
        <v>325</v>
      </c>
      <c r="B2443" s="6" t="s">
        <v>2628</v>
      </c>
      <c r="C2443" s="9"/>
      <c r="D2443" s="6">
        <v>160</v>
      </c>
      <c r="E2443" s="35" t="s">
        <v>24</v>
      </c>
      <c r="F2443" s="35" t="s">
        <v>18</v>
      </c>
      <c r="G2443" s="125">
        <v>17</v>
      </c>
      <c r="H2443" s="125">
        <v>11</v>
      </c>
      <c r="I2443" s="125">
        <v>7</v>
      </c>
      <c r="J2443" s="126">
        <v>241</v>
      </c>
      <c r="K2443" s="127">
        <v>235</v>
      </c>
      <c r="L2443" s="58">
        <f>100*(J2443*(G2443+H2443+I2443)+J2444*(G2444+H2444+I2444)+J2445*(G2445+H2445+I2445))/(D2443*1000)</f>
        <v>6.025</v>
      </c>
      <c r="M2443" s="56"/>
    </row>
    <row r="2444" spans="1:13" ht="15" customHeight="1">
      <c r="A2444" s="165"/>
      <c r="B2444" s="7" t="s">
        <v>2629</v>
      </c>
      <c r="C2444" s="107" t="s">
        <v>2619</v>
      </c>
      <c r="D2444" s="6"/>
      <c r="E2444" s="35" t="s">
        <v>22</v>
      </c>
      <c r="F2444" s="35" t="s">
        <v>79</v>
      </c>
      <c r="G2444" s="125">
        <v>0</v>
      </c>
      <c r="H2444" s="125">
        <v>1</v>
      </c>
      <c r="I2444" s="125">
        <v>1</v>
      </c>
      <c r="J2444" s="126">
        <v>241</v>
      </c>
      <c r="K2444" s="127">
        <v>235</v>
      </c>
      <c r="L2444" s="58"/>
      <c r="M2444" s="56"/>
    </row>
    <row r="2445" spans="1:13" ht="15.75" customHeight="1">
      <c r="A2445" s="165"/>
      <c r="B2445" s="6" t="s">
        <v>2630</v>
      </c>
      <c r="C2445" s="107"/>
      <c r="D2445" s="6"/>
      <c r="E2445" s="35" t="s">
        <v>21</v>
      </c>
      <c r="F2445" s="35" t="s">
        <v>22</v>
      </c>
      <c r="G2445" s="125">
        <v>1</v>
      </c>
      <c r="H2445" s="125">
        <v>1</v>
      </c>
      <c r="I2445" s="125">
        <v>1</v>
      </c>
      <c r="J2445" s="126">
        <v>241</v>
      </c>
      <c r="K2445" s="127">
        <v>235</v>
      </c>
      <c r="L2445" s="58"/>
      <c r="M2445" s="56"/>
    </row>
    <row r="2446" spans="1:13" ht="15.75" customHeight="1">
      <c r="A2446" s="165"/>
      <c r="B2446" s="7" t="s">
        <v>2631</v>
      </c>
      <c r="C2446" s="107"/>
      <c r="D2446" s="6">
        <v>250</v>
      </c>
      <c r="E2446" s="35" t="s">
        <v>22</v>
      </c>
      <c r="F2446" s="35" t="s">
        <v>22</v>
      </c>
      <c r="G2446" s="125">
        <v>3</v>
      </c>
      <c r="H2446" s="125">
        <v>0</v>
      </c>
      <c r="I2446" s="125">
        <v>5</v>
      </c>
      <c r="J2446" s="126">
        <v>235</v>
      </c>
      <c r="K2446" s="127">
        <v>222</v>
      </c>
      <c r="L2446" s="58">
        <f>100*(J2446*(G2446+H2446+I2446)+J2447*(G2447+H2447+I2447))/(D2446*1000)</f>
        <v>1.128</v>
      </c>
      <c r="M2446" s="56"/>
    </row>
    <row r="2447" spans="1:13" ht="15.75" customHeight="1">
      <c r="A2447" s="165"/>
      <c r="B2447" s="7" t="s">
        <v>2632</v>
      </c>
      <c r="C2447" s="107"/>
      <c r="D2447" s="6"/>
      <c r="E2447" s="35" t="s">
        <v>21</v>
      </c>
      <c r="F2447" s="35" t="s">
        <v>18</v>
      </c>
      <c r="G2447" s="125">
        <v>3</v>
      </c>
      <c r="H2447" s="125">
        <v>0</v>
      </c>
      <c r="I2447" s="125">
        <v>1</v>
      </c>
      <c r="J2447" s="126">
        <v>235</v>
      </c>
      <c r="K2447" s="127">
        <v>222</v>
      </c>
      <c r="L2447" s="58"/>
      <c r="M2447" s="56"/>
    </row>
    <row r="2448" spans="1:13" ht="15.75" customHeight="1">
      <c r="A2448" s="163" t="s">
        <v>42</v>
      </c>
      <c r="B2448" s="7" t="s">
        <v>2633</v>
      </c>
      <c r="C2448" s="181" t="s">
        <v>2634</v>
      </c>
      <c r="D2448" s="6">
        <v>400</v>
      </c>
      <c r="E2448" s="35" t="s">
        <v>22</v>
      </c>
      <c r="F2448" s="35" t="s">
        <v>22</v>
      </c>
      <c r="G2448" s="125">
        <v>22</v>
      </c>
      <c r="H2448" s="125">
        <v>14</v>
      </c>
      <c r="I2448" s="125">
        <v>9</v>
      </c>
      <c r="J2448" s="126">
        <v>229</v>
      </c>
      <c r="K2448" s="127">
        <v>225</v>
      </c>
      <c r="L2448" s="58">
        <f>100*(J2448*(G2448+H2448+I2448)+J2449*(G2449+H2449+I2449)+J2450*(G2450+H2450+I2450)+J2451*(I2451+H2451+G2451)+J2452*(G2452+H2452+I2452)+J2453*(G2453+H2453+I2453))/(D2448*1000)</f>
        <v>26.27775</v>
      </c>
      <c r="M2448" s="56"/>
    </row>
    <row r="2449" spans="1:13" ht="15">
      <c r="A2449" s="163"/>
      <c r="B2449" s="8" t="s">
        <v>460</v>
      </c>
      <c r="C2449" s="181"/>
      <c r="D2449" s="6"/>
      <c r="E2449" s="35" t="s">
        <v>22</v>
      </c>
      <c r="F2449" s="35" t="s">
        <v>22</v>
      </c>
      <c r="G2449" s="125">
        <v>18</v>
      </c>
      <c r="H2449" s="125">
        <v>21</v>
      </c>
      <c r="I2449" s="125">
        <v>26</v>
      </c>
      <c r="J2449" s="126">
        <v>229</v>
      </c>
      <c r="K2449" s="127">
        <v>225</v>
      </c>
      <c r="L2449" s="58"/>
      <c r="M2449" s="56"/>
    </row>
    <row r="2450" spans="1:13" ht="15">
      <c r="A2450" s="163"/>
      <c r="B2450" s="7" t="s">
        <v>987</v>
      </c>
      <c r="C2450" s="181"/>
      <c r="D2450" s="6"/>
      <c r="E2450" s="35" t="s">
        <v>24</v>
      </c>
      <c r="F2450" s="35" t="s">
        <v>24</v>
      </c>
      <c r="G2450" s="125">
        <v>24</v>
      </c>
      <c r="H2450" s="125">
        <v>30</v>
      </c>
      <c r="I2450" s="125">
        <v>24</v>
      </c>
      <c r="J2450" s="126">
        <v>229</v>
      </c>
      <c r="K2450" s="127">
        <v>225</v>
      </c>
      <c r="L2450" s="58"/>
      <c r="M2450" s="56"/>
    </row>
    <row r="2451" spans="1:13" ht="15">
      <c r="A2451" s="163"/>
      <c r="B2451" s="7" t="s">
        <v>200</v>
      </c>
      <c r="C2451" s="181"/>
      <c r="D2451" s="6"/>
      <c r="E2451" s="35" t="s">
        <v>24</v>
      </c>
      <c r="F2451" s="35" t="s">
        <v>24</v>
      </c>
      <c r="G2451" s="125">
        <v>0</v>
      </c>
      <c r="H2451" s="125">
        <v>5</v>
      </c>
      <c r="I2451" s="125">
        <v>14</v>
      </c>
      <c r="J2451" s="126">
        <v>229</v>
      </c>
      <c r="K2451" s="127">
        <v>225</v>
      </c>
      <c r="L2451" s="58"/>
      <c r="M2451" s="56"/>
    </row>
    <row r="2452" spans="1:13" ht="15">
      <c r="A2452" s="163"/>
      <c r="B2452" s="7" t="s">
        <v>517</v>
      </c>
      <c r="C2452" s="9"/>
      <c r="D2452" s="6"/>
      <c r="E2452" s="35" t="s">
        <v>24</v>
      </c>
      <c r="F2452" s="35" t="s">
        <v>24</v>
      </c>
      <c r="G2452" s="125">
        <v>47</v>
      </c>
      <c r="H2452" s="125">
        <v>45</v>
      </c>
      <c r="I2452" s="125">
        <v>72</v>
      </c>
      <c r="J2452" s="126">
        <v>229</v>
      </c>
      <c r="K2452" s="127">
        <v>225</v>
      </c>
      <c r="L2452" s="58"/>
      <c r="M2452" s="56"/>
    </row>
    <row r="2453" spans="1:13" ht="15">
      <c r="A2453" s="163"/>
      <c r="B2453" s="7" t="s">
        <v>988</v>
      </c>
      <c r="C2453" s="9"/>
      <c r="D2453" s="6"/>
      <c r="E2453" s="35" t="s">
        <v>24</v>
      </c>
      <c r="F2453" s="35" t="s">
        <v>24</v>
      </c>
      <c r="G2453" s="125">
        <v>20</v>
      </c>
      <c r="H2453" s="125">
        <v>49</v>
      </c>
      <c r="I2453" s="125">
        <v>19</v>
      </c>
      <c r="J2453" s="126">
        <v>229</v>
      </c>
      <c r="K2453" s="127">
        <v>225</v>
      </c>
      <c r="L2453" s="58"/>
      <c r="M2453" s="56"/>
    </row>
    <row r="2454" spans="1:13" ht="15.75" customHeight="1">
      <c r="A2454" s="163" t="s">
        <v>15</v>
      </c>
      <c r="B2454" s="17" t="s">
        <v>2635</v>
      </c>
      <c r="C2454" s="182" t="s">
        <v>217</v>
      </c>
      <c r="D2454" s="6">
        <v>250</v>
      </c>
      <c r="E2454" s="35" t="s">
        <v>24</v>
      </c>
      <c r="F2454" s="35" t="s">
        <v>22</v>
      </c>
      <c r="G2454" s="125">
        <v>11</v>
      </c>
      <c r="H2454" s="125">
        <v>4</v>
      </c>
      <c r="I2454" s="125">
        <v>9</v>
      </c>
      <c r="J2454" s="126">
        <v>249</v>
      </c>
      <c r="K2454" s="127">
        <v>248</v>
      </c>
      <c r="L2454" s="58">
        <f>100*(J2454*(G2454+H2454+I2454)+J2455*(G2455+H2455+I2455))/(D2454*1000)</f>
        <v>14.3424</v>
      </c>
      <c r="M2454" s="56"/>
    </row>
    <row r="2455" spans="1:13" ht="21.75" customHeight="1">
      <c r="A2455" s="163"/>
      <c r="B2455" s="6" t="s">
        <v>2636</v>
      </c>
      <c r="C2455" s="182"/>
      <c r="D2455" s="6"/>
      <c r="E2455" s="35" t="s">
        <v>21</v>
      </c>
      <c r="F2455" s="35" t="s">
        <v>21</v>
      </c>
      <c r="G2455" s="125">
        <v>36</v>
      </c>
      <c r="H2455" s="125">
        <v>47</v>
      </c>
      <c r="I2455" s="125">
        <v>37</v>
      </c>
      <c r="J2455" s="126">
        <v>249</v>
      </c>
      <c r="K2455" s="127">
        <v>248</v>
      </c>
      <c r="L2455" s="58"/>
      <c r="M2455" s="56"/>
    </row>
    <row r="2456" spans="1:13" ht="29.25" customHeight="1">
      <c r="A2456" s="183" t="s">
        <v>42</v>
      </c>
      <c r="B2456" s="9" t="s">
        <v>2637</v>
      </c>
      <c r="C2456" s="180" t="s">
        <v>2638</v>
      </c>
      <c r="D2456" s="6">
        <v>560</v>
      </c>
      <c r="E2456" s="35" t="s">
        <v>21</v>
      </c>
      <c r="F2456" s="35" t="s">
        <v>18</v>
      </c>
      <c r="G2456" s="125">
        <v>0</v>
      </c>
      <c r="H2456" s="125">
        <v>1</v>
      </c>
      <c r="I2456" s="125">
        <v>0</v>
      </c>
      <c r="J2456" s="126">
        <v>230</v>
      </c>
      <c r="K2456" s="127">
        <v>224</v>
      </c>
      <c r="L2456" s="58">
        <f>100*(J2456*(G2456+H2456+I2456)+J2457*(G2457+H2457+I2457))/(D2456*1000)</f>
        <v>0.9446428571428571</v>
      </c>
      <c r="M2456" s="56"/>
    </row>
    <row r="2457" spans="1:13" ht="28.5" customHeight="1">
      <c r="A2457" s="183"/>
      <c r="B2457" s="6" t="s">
        <v>2639</v>
      </c>
      <c r="C2457" s="180"/>
      <c r="D2457" s="6"/>
      <c r="E2457" s="35" t="s">
        <v>26</v>
      </c>
      <c r="F2457" s="35" t="s">
        <v>24</v>
      </c>
      <c r="G2457" s="125">
        <v>20</v>
      </c>
      <c r="H2457" s="125">
        <v>2</v>
      </c>
      <c r="I2457" s="125">
        <v>0</v>
      </c>
      <c r="J2457" s="126">
        <v>230</v>
      </c>
      <c r="K2457" s="127">
        <v>224</v>
      </c>
      <c r="L2457" s="58"/>
      <c r="M2457" s="56"/>
    </row>
    <row r="2458" spans="1:13" ht="32.25" customHeight="1">
      <c r="A2458" s="179" t="s">
        <v>2556</v>
      </c>
      <c r="B2458" s="9" t="s">
        <v>2640</v>
      </c>
      <c r="C2458" s="180" t="s">
        <v>2641</v>
      </c>
      <c r="D2458" s="6">
        <v>250</v>
      </c>
      <c r="E2458" s="35" t="s">
        <v>80</v>
      </c>
      <c r="F2458" s="35" t="s">
        <v>80</v>
      </c>
      <c r="G2458" s="125">
        <v>1.5</v>
      </c>
      <c r="H2458" s="125"/>
      <c r="I2458" s="125"/>
      <c r="J2458" s="35">
        <v>247</v>
      </c>
      <c r="K2458" s="131">
        <v>240</v>
      </c>
      <c r="L2458" s="58">
        <f>100*(J2458*(G2458+H2458+I2458)+J2459*(G2459+H2459+I2459)+J2460*(G2460+H2460+I2460)+J2461*(I2461+H2461+G2461))/(D2458*1000)</f>
        <v>9.633</v>
      </c>
      <c r="M2458" s="56"/>
    </row>
    <row r="2459" spans="1:13" ht="15">
      <c r="A2459" s="179"/>
      <c r="B2459" s="6" t="s">
        <v>2642</v>
      </c>
      <c r="C2459" s="180"/>
      <c r="D2459" s="6"/>
      <c r="E2459" s="35" t="s">
        <v>21</v>
      </c>
      <c r="F2459" s="35" t="s">
        <v>18</v>
      </c>
      <c r="G2459" s="125">
        <v>15</v>
      </c>
      <c r="H2459" s="125">
        <v>8</v>
      </c>
      <c r="I2459" s="125">
        <v>10</v>
      </c>
      <c r="J2459" s="35">
        <v>247</v>
      </c>
      <c r="K2459" s="131">
        <v>240</v>
      </c>
      <c r="L2459" s="58"/>
      <c r="M2459" s="56"/>
    </row>
    <row r="2460" spans="1:13" ht="15">
      <c r="A2460" s="179"/>
      <c r="B2460" s="6" t="s">
        <v>2643</v>
      </c>
      <c r="C2460" s="180"/>
      <c r="D2460" s="6"/>
      <c r="E2460" s="35" t="s">
        <v>21</v>
      </c>
      <c r="F2460" s="35" t="s">
        <v>18</v>
      </c>
      <c r="G2460" s="125">
        <v>20</v>
      </c>
      <c r="H2460" s="125">
        <v>18</v>
      </c>
      <c r="I2460" s="125">
        <v>18</v>
      </c>
      <c r="J2460" s="35">
        <v>247</v>
      </c>
      <c r="K2460" s="131">
        <v>240</v>
      </c>
      <c r="L2460" s="58"/>
      <c r="M2460" s="56"/>
    </row>
    <row r="2461" spans="1:13" ht="15">
      <c r="A2461" s="179"/>
      <c r="B2461" s="6" t="s">
        <v>2644</v>
      </c>
      <c r="C2461" s="9"/>
      <c r="D2461" s="6"/>
      <c r="E2461" s="35" t="s">
        <v>18</v>
      </c>
      <c r="F2461" s="35" t="s">
        <v>18</v>
      </c>
      <c r="G2461" s="125">
        <v>2</v>
      </c>
      <c r="H2461" s="125">
        <v>3</v>
      </c>
      <c r="I2461" s="125">
        <v>2</v>
      </c>
      <c r="J2461" s="35">
        <v>247</v>
      </c>
      <c r="K2461" s="131">
        <v>240</v>
      </c>
      <c r="L2461" s="58"/>
      <c r="M2461" s="56"/>
    </row>
    <row r="2462" spans="1:13" s="77" customFormat="1" ht="30" customHeight="1">
      <c r="A2462" s="163" t="s">
        <v>705</v>
      </c>
      <c r="B2462" s="16" t="s">
        <v>2645</v>
      </c>
      <c r="C2462" s="107" t="s">
        <v>2646</v>
      </c>
      <c r="D2462" s="17">
        <v>400</v>
      </c>
      <c r="E2462" s="35" t="s">
        <v>24</v>
      </c>
      <c r="F2462" s="35" t="s">
        <v>22</v>
      </c>
      <c r="G2462" s="132">
        <v>2</v>
      </c>
      <c r="H2462" s="132">
        <v>1</v>
      </c>
      <c r="I2462" s="132">
        <v>2</v>
      </c>
      <c r="J2462" s="35">
        <v>232</v>
      </c>
      <c r="K2462" s="131">
        <v>230</v>
      </c>
      <c r="L2462" s="76">
        <f>100*(J2462*(G2462+H2462+I2462)+J2463*(G2463+H2463+I2463)+J2464*(G2464+H2464+I2464)+J2465*(I2465+H2465+G2465)+J2466*(G2466+H2466+I2466)+J2467*(G2467+H2467+I2467))/(D2462*1000)</f>
        <v>38.512</v>
      </c>
      <c r="M2462" s="133"/>
    </row>
    <row r="2463" spans="1:13" ht="15">
      <c r="A2463" s="163"/>
      <c r="B2463" s="6" t="s">
        <v>2647</v>
      </c>
      <c r="C2463" s="9"/>
      <c r="D2463" s="6"/>
      <c r="E2463" s="35" t="s">
        <v>348</v>
      </c>
      <c r="F2463" s="35" t="s">
        <v>349</v>
      </c>
      <c r="G2463" s="125">
        <v>100</v>
      </c>
      <c r="H2463" s="125">
        <v>87</v>
      </c>
      <c r="I2463" s="125">
        <v>86</v>
      </c>
      <c r="J2463" s="35">
        <v>232</v>
      </c>
      <c r="K2463" s="131">
        <v>230</v>
      </c>
      <c r="L2463" s="58"/>
      <c r="M2463" s="56"/>
    </row>
    <row r="2464" spans="1:13" ht="15">
      <c r="A2464" s="163"/>
      <c r="B2464" s="6" t="s">
        <v>2648</v>
      </c>
      <c r="C2464" s="9"/>
      <c r="D2464" s="6"/>
      <c r="E2464" s="35" t="s">
        <v>18</v>
      </c>
      <c r="F2464" s="35" t="s">
        <v>19</v>
      </c>
      <c r="G2464" s="125">
        <v>0</v>
      </c>
      <c r="H2464" s="125">
        <v>1</v>
      </c>
      <c r="I2464" s="125">
        <v>0</v>
      </c>
      <c r="J2464" s="35">
        <v>232</v>
      </c>
      <c r="K2464" s="131">
        <v>230</v>
      </c>
      <c r="L2464" s="58"/>
      <c r="M2464" s="56"/>
    </row>
    <row r="2465" spans="1:13" ht="15">
      <c r="A2465" s="163"/>
      <c r="B2465" s="6" t="s">
        <v>2649</v>
      </c>
      <c r="C2465" s="9"/>
      <c r="D2465" s="6"/>
      <c r="E2465" s="35" t="s">
        <v>30</v>
      </c>
      <c r="F2465" s="35" t="s">
        <v>21</v>
      </c>
      <c r="G2465" s="125">
        <v>27</v>
      </c>
      <c r="H2465" s="125">
        <v>10</v>
      </c>
      <c r="I2465" s="125">
        <v>22</v>
      </c>
      <c r="J2465" s="35">
        <v>232</v>
      </c>
      <c r="K2465" s="131">
        <v>230</v>
      </c>
      <c r="L2465" s="58"/>
      <c r="M2465" s="56"/>
    </row>
    <row r="2466" spans="1:13" ht="15">
      <c r="A2466" s="163"/>
      <c r="B2466" s="6" t="s">
        <v>2647</v>
      </c>
      <c r="C2466" s="9"/>
      <c r="D2466" s="6"/>
      <c r="E2466" s="35" t="s">
        <v>26</v>
      </c>
      <c r="F2466" s="35" t="s">
        <v>24</v>
      </c>
      <c r="G2466" s="125">
        <v>80</v>
      </c>
      <c r="H2466" s="125">
        <v>102</v>
      </c>
      <c r="I2466" s="125">
        <v>89</v>
      </c>
      <c r="J2466" s="35">
        <v>232</v>
      </c>
      <c r="K2466" s="131">
        <v>230</v>
      </c>
      <c r="L2466" s="58"/>
      <c r="M2466" s="56"/>
    </row>
    <row r="2467" spans="1:13" ht="15">
      <c r="A2467" s="163"/>
      <c r="B2467" s="6" t="s">
        <v>2650</v>
      </c>
      <c r="C2467" s="9"/>
      <c r="D2467" s="6"/>
      <c r="E2467" s="35" t="s">
        <v>26</v>
      </c>
      <c r="F2467" s="35" t="s">
        <v>24</v>
      </c>
      <c r="G2467" s="125">
        <v>7</v>
      </c>
      <c r="H2467" s="125">
        <v>36</v>
      </c>
      <c r="I2467" s="125">
        <v>12</v>
      </c>
      <c r="J2467" s="35">
        <v>232</v>
      </c>
      <c r="K2467" s="131">
        <v>230</v>
      </c>
      <c r="L2467" s="58"/>
      <c r="M2467" s="56"/>
    </row>
    <row r="2468" spans="1:13" s="77" customFormat="1" ht="30" customHeight="1">
      <c r="A2468" s="163"/>
      <c r="B2468" s="93" t="s">
        <v>2651</v>
      </c>
      <c r="C2468" s="181" t="s">
        <v>2652</v>
      </c>
      <c r="D2468" s="17">
        <v>250</v>
      </c>
      <c r="E2468" s="35" t="s">
        <v>18</v>
      </c>
      <c r="F2468" s="35" t="s">
        <v>19</v>
      </c>
      <c r="G2468" s="132">
        <v>0</v>
      </c>
      <c r="H2468" s="132">
        <v>1</v>
      </c>
      <c r="I2468" s="132">
        <v>0</v>
      </c>
      <c r="J2468" s="35">
        <v>222</v>
      </c>
      <c r="K2468" s="131">
        <v>220</v>
      </c>
      <c r="L2468" s="76">
        <f>100*(J2468*(G2468+H2468+I2468)+J2469*(G2469+H2469+I2469)+J2470*(G2470+H2470+I2470))/(D2468*1000)</f>
        <v>1.5984</v>
      </c>
      <c r="M2468" s="133"/>
    </row>
    <row r="2469" spans="1:13" ht="15" customHeight="1">
      <c r="A2469" s="163"/>
      <c r="B2469" s="6" t="s">
        <v>2653</v>
      </c>
      <c r="C2469" s="181"/>
      <c r="D2469" s="6"/>
      <c r="E2469" s="35" t="s">
        <v>18</v>
      </c>
      <c r="F2469" s="35" t="s">
        <v>18</v>
      </c>
      <c r="G2469" s="125">
        <v>0</v>
      </c>
      <c r="H2469" s="125">
        <v>0</v>
      </c>
      <c r="I2469" s="125">
        <v>3</v>
      </c>
      <c r="J2469" s="35">
        <v>222</v>
      </c>
      <c r="K2469" s="131">
        <v>220</v>
      </c>
      <c r="L2469" s="58"/>
      <c r="M2469" s="56"/>
    </row>
    <row r="2470" spans="1:13" ht="15" customHeight="1">
      <c r="A2470" s="163"/>
      <c r="B2470" s="6" t="s">
        <v>2654</v>
      </c>
      <c r="C2470" s="181"/>
      <c r="D2470" s="6"/>
      <c r="E2470" s="35" t="s">
        <v>24</v>
      </c>
      <c r="F2470" s="35" t="s">
        <v>22</v>
      </c>
      <c r="G2470" s="125">
        <v>2</v>
      </c>
      <c r="H2470" s="125">
        <v>8</v>
      </c>
      <c r="I2470" s="125">
        <v>4</v>
      </c>
      <c r="J2470" s="35">
        <v>222</v>
      </c>
      <c r="K2470" s="131">
        <v>220</v>
      </c>
      <c r="L2470" s="58"/>
      <c r="M2470" s="56"/>
    </row>
    <row r="2471" spans="1:13" ht="15.75" customHeight="1">
      <c r="A2471" s="177" t="s">
        <v>325</v>
      </c>
      <c r="B2471" s="6" t="s">
        <v>2655</v>
      </c>
      <c r="C2471" s="9"/>
      <c r="D2471" s="6">
        <v>630</v>
      </c>
      <c r="E2471" s="35" t="s">
        <v>327</v>
      </c>
      <c r="F2471" s="35" t="s">
        <v>47</v>
      </c>
      <c r="G2471" s="125">
        <v>1</v>
      </c>
      <c r="H2471" s="125">
        <v>1</v>
      </c>
      <c r="I2471" s="125">
        <v>3</v>
      </c>
      <c r="J2471" s="35">
        <v>227</v>
      </c>
      <c r="K2471" s="131">
        <v>226</v>
      </c>
      <c r="L2471" s="58">
        <f>100*(J2471*(G2471+H2471+I2471)+J2472*(G2472+H2472+I2472))/(D2471*1000)</f>
        <v>14.845079365079364</v>
      </c>
      <c r="M2471" s="56"/>
    </row>
    <row r="2472" spans="1:13" ht="15" customHeight="1">
      <c r="A2472" s="177"/>
      <c r="B2472" s="6" t="s">
        <v>2656</v>
      </c>
      <c r="C2472" s="107"/>
      <c r="D2472" s="6"/>
      <c r="E2472" s="35" t="s">
        <v>327</v>
      </c>
      <c r="F2472" s="35" t="s">
        <v>327</v>
      </c>
      <c r="G2472" s="125">
        <v>130</v>
      </c>
      <c r="H2472" s="125">
        <v>140</v>
      </c>
      <c r="I2472" s="125">
        <v>137</v>
      </c>
      <c r="J2472" s="35">
        <v>227</v>
      </c>
      <c r="K2472" s="131">
        <v>226</v>
      </c>
      <c r="L2472" s="58"/>
      <c r="M2472" s="56"/>
    </row>
    <row r="2473" spans="1:13" ht="15" customHeight="1">
      <c r="A2473" s="177"/>
      <c r="B2473" s="6" t="s">
        <v>2657</v>
      </c>
      <c r="C2473" s="166" t="s">
        <v>2658</v>
      </c>
      <c r="D2473" s="6">
        <v>630</v>
      </c>
      <c r="E2473" s="35" t="s">
        <v>21</v>
      </c>
      <c r="F2473" s="35" t="s">
        <v>18</v>
      </c>
      <c r="G2473" s="125">
        <v>25</v>
      </c>
      <c r="H2473" s="125">
        <v>12</v>
      </c>
      <c r="I2473" s="125">
        <v>3</v>
      </c>
      <c r="J2473" s="35">
        <v>228</v>
      </c>
      <c r="K2473" s="131">
        <v>224</v>
      </c>
      <c r="L2473" s="58">
        <f>100*(J2473*(G2473+H2473+I2473)+J2474*(G2474+H2474+I2474)+J2475*(G2475+H2475+I2475)+J2476*(I2476+H2476+G2476)+J2477*(G2477+H2477+I2477))/(D2473*1000)</f>
        <v>8.939047619047619</v>
      </c>
      <c r="M2473" s="56"/>
    </row>
    <row r="2474" spans="1:13" ht="15" customHeight="1">
      <c r="A2474" s="177"/>
      <c r="B2474" s="6" t="s">
        <v>2659</v>
      </c>
      <c r="C2474" s="166"/>
      <c r="D2474" s="6"/>
      <c r="E2474" s="35" t="s">
        <v>21</v>
      </c>
      <c r="F2474" s="35" t="s">
        <v>22</v>
      </c>
      <c r="G2474" s="125">
        <v>8</v>
      </c>
      <c r="H2474" s="125">
        <v>14</v>
      </c>
      <c r="I2474" s="125">
        <v>20</v>
      </c>
      <c r="J2474" s="35">
        <v>228</v>
      </c>
      <c r="K2474" s="131">
        <v>224</v>
      </c>
      <c r="L2474" s="58"/>
      <c r="M2474" s="56"/>
    </row>
    <row r="2475" spans="1:13" ht="15" customHeight="1">
      <c r="A2475" s="177"/>
      <c r="B2475" s="6" t="s">
        <v>2660</v>
      </c>
      <c r="C2475" s="166"/>
      <c r="D2475" s="6"/>
      <c r="E2475" s="35" t="s">
        <v>18</v>
      </c>
      <c r="F2475" s="35" t="s">
        <v>19</v>
      </c>
      <c r="G2475" s="125">
        <v>1</v>
      </c>
      <c r="H2475" s="125">
        <v>1</v>
      </c>
      <c r="I2475" s="125">
        <v>1</v>
      </c>
      <c r="J2475" s="35">
        <v>228</v>
      </c>
      <c r="K2475" s="131">
        <v>224</v>
      </c>
      <c r="L2475" s="58"/>
      <c r="M2475" s="56"/>
    </row>
    <row r="2476" spans="1:13" ht="15" customHeight="1">
      <c r="A2476" s="177"/>
      <c r="B2476" s="6" t="s">
        <v>2661</v>
      </c>
      <c r="C2476" s="166"/>
      <c r="D2476" s="6"/>
      <c r="E2476" s="35" t="s">
        <v>22</v>
      </c>
      <c r="F2476" s="35" t="s">
        <v>19</v>
      </c>
      <c r="G2476" s="125">
        <v>1</v>
      </c>
      <c r="H2476" s="125">
        <v>0</v>
      </c>
      <c r="I2476" s="125">
        <v>9</v>
      </c>
      <c r="J2476" s="35">
        <v>228</v>
      </c>
      <c r="K2476" s="131">
        <v>224</v>
      </c>
      <c r="L2476" s="58"/>
      <c r="M2476" s="56"/>
    </row>
    <row r="2477" spans="1:13" ht="15.75" customHeight="1">
      <c r="A2477" s="177"/>
      <c r="B2477" s="6" t="s">
        <v>2662</v>
      </c>
      <c r="C2477" s="166"/>
      <c r="D2477" s="6"/>
      <c r="E2477" s="35" t="s">
        <v>327</v>
      </c>
      <c r="F2477" s="35" t="s">
        <v>47</v>
      </c>
      <c r="G2477" s="125">
        <v>62</v>
      </c>
      <c r="H2477" s="125">
        <v>50</v>
      </c>
      <c r="I2477" s="125">
        <v>40</v>
      </c>
      <c r="J2477" s="35">
        <v>228</v>
      </c>
      <c r="K2477" s="131">
        <v>224</v>
      </c>
      <c r="L2477" s="58"/>
      <c r="M2477" s="56"/>
    </row>
    <row r="2478" spans="1:13" s="77" customFormat="1" ht="33.75" customHeight="1">
      <c r="A2478" s="163" t="s">
        <v>806</v>
      </c>
      <c r="B2478" s="93" t="s">
        <v>2663</v>
      </c>
      <c r="C2478" s="166" t="s">
        <v>2664</v>
      </c>
      <c r="D2478" s="17">
        <v>40</v>
      </c>
      <c r="E2478" s="35" t="s">
        <v>24</v>
      </c>
      <c r="F2478" s="35" t="s">
        <v>24</v>
      </c>
      <c r="G2478" s="132">
        <v>0</v>
      </c>
      <c r="H2478" s="132">
        <v>2</v>
      </c>
      <c r="I2478" s="132">
        <v>0</v>
      </c>
      <c r="J2478" s="35">
        <v>234</v>
      </c>
      <c r="K2478" s="131">
        <v>227</v>
      </c>
      <c r="L2478" s="76">
        <f>100*(J2478*(G2478+H2478+I2478)+J2479*(G2479+H2479+I2479))/(D2478*1000)</f>
        <v>2.34</v>
      </c>
      <c r="M2478" s="133"/>
    </row>
    <row r="2479" spans="1:13" ht="15.75" customHeight="1">
      <c r="A2479" s="163"/>
      <c r="B2479" s="6" t="s">
        <v>2665</v>
      </c>
      <c r="C2479" s="166"/>
      <c r="D2479" s="6"/>
      <c r="E2479" s="35" t="s">
        <v>24</v>
      </c>
      <c r="F2479" s="35" t="s">
        <v>24</v>
      </c>
      <c r="G2479" s="125">
        <v>0</v>
      </c>
      <c r="H2479" s="125">
        <v>0</v>
      </c>
      <c r="I2479" s="125">
        <v>2</v>
      </c>
      <c r="J2479" s="35">
        <v>234</v>
      </c>
      <c r="K2479" s="131">
        <v>227</v>
      </c>
      <c r="L2479" s="58"/>
      <c r="M2479" s="56"/>
    </row>
    <row r="2480" spans="1:13" s="77" customFormat="1" ht="29.25" customHeight="1">
      <c r="A2480" s="163"/>
      <c r="B2480" s="93" t="s">
        <v>2666</v>
      </c>
      <c r="C2480" s="166"/>
      <c r="D2480" s="17">
        <v>100</v>
      </c>
      <c r="E2480" s="35" t="s">
        <v>22</v>
      </c>
      <c r="F2480" s="35" t="s">
        <v>22</v>
      </c>
      <c r="G2480" s="132">
        <v>0</v>
      </c>
      <c r="H2480" s="132">
        <v>0</v>
      </c>
      <c r="I2480" s="132">
        <v>1</v>
      </c>
      <c r="J2480" s="35">
        <v>239</v>
      </c>
      <c r="K2480" s="131">
        <v>236</v>
      </c>
      <c r="L2480" s="76">
        <f>100*(J2480*(G2480+H2480+I2480)+J2481*(G2481+H2481+I2481))/(D2480*1000)</f>
        <v>19.359</v>
      </c>
      <c r="M2480" s="133"/>
    </row>
    <row r="2481" spans="1:13" ht="15.75" customHeight="1">
      <c r="A2481" s="163"/>
      <c r="B2481" s="6" t="s">
        <v>2667</v>
      </c>
      <c r="C2481" s="166"/>
      <c r="D2481" s="6"/>
      <c r="E2481" s="35" t="s">
        <v>22</v>
      </c>
      <c r="F2481" s="35" t="s">
        <v>22</v>
      </c>
      <c r="G2481" s="125">
        <v>27</v>
      </c>
      <c r="H2481" s="125">
        <v>31</v>
      </c>
      <c r="I2481" s="125">
        <v>22</v>
      </c>
      <c r="J2481" s="35">
        <v>239</v>
      </c>
      <c r="K2481" s="131">
        <v>236</v>
      </c>
      <c r="L2481" s="58"/>
      <c r="M2481" s="56"/>
    </row>
    <row r="2482" spans="1:13" ht="15.75" customHeight="1">
      <c r="A2482" s="177" t="s">
        <v>325</v>
      </c>
      <c r="B2482" s="6" t="s">
        <v>2668</v>
      </c>
      <c r="C2482" s="9"/>
      <c r="D2482" s="6">
        <v>400</v>
      </c>
      <c r="E2482" s="35" t="s">
        <v>2453</v>
      </c>
      <c r="F2482" s="35" t="s">
        <v>2329</v>
      </c>
      <c r="G2482" s="125">
        <v>40</v>
      </c>
      <c r="H2482" s="125">
        <v>41</v>
      </c>
      <c r="I2482" s="125">
        <v>44</v>
      </c>
      <c r="J2482" s="35">
        <v>230</v>
      </c>
      <c r="K2482" s="131">
        <v>228</v>
      </c>
      <c r="L2482" s="58">
        <f>100*(J2482*(G2482+H2482+I2482)+J2483*(G2483+H2483+I2483)+J2484*(G2484+H2484+I2484)+J2485*(I2485+H2485+G2485))/(D2482*1000)</f>
        <v>18.745</v>
      </c>
      <c r="M2482" s="56"/>
    </row>
    <row r="2483" spans="1:13" ht="15" customHeight="1">
      <c r="A2483" s="177"/>
      <c r="B2483" s="6" t="s">
        <v>2669</v>
      </c>
      <c r="C2483" s="166" t="s">
        <v>2670</v>
      </c>
      <c r="D2483" s="6"/>
      <c r="E2483" s="35" t="s">
        <v>2453</v>
      </c>
      <c r="F2483" s="35" t="s">
        <v>2329</v>
      </c>
      <c r="G2483" s="125">
        <v>20</v>
      </c>
      <c r="H2483" s="125">
        <v>22</v>
      </c>
      <c r="I2483" s="125">
        <v>11</v>
      </c>
      <c r="J2483" s="35">
        <v>230</v>
      </c>
      <c r="K2483" s="131">
        <v>228</v>
      </c>
      <c r="L2483" s="58"/>
      <c r="M2483" s="56"/>
    </row>
    <row r="2484" spans="1:13" ht="15" customHeight="1">
      <c r="A2484" s="177"/>
      <c r="B2484" s="6" t="s">
        <v>2671</v>
      </c>
      <c r="C2484" s="166"/>
      <c r="D2484" s="6"/>
      <c r="E2484" s="35" t="s">
        <v>82</v>
      </c>
      <c r="F2484" s="35" t="s">
        <v>24</v>
      </c>
      <c r="G2484" s="125">
        <v>14</v>
      </c>
      <c r="H2484" s="125">
        <v>24</v>
      </c>
      <c r="I2484" s="125">
        <v>14</v>
      </c>
      <c r="J2484" s="35">
        <v>230</v>
      </c>
      <c r="K2484" s="131">
        <v>228</v>
      </c>
      <c r="L2484" s="58"/>
      <c r="M2484" s="56"/>
    </row>
    <row r="2485" spans="1:13" ht="15.75" customHeight="1">
      <c r="A2485" s="177"/>
      <c r="B2485" s="6" t="s">
        <v>2672</v>
      </c>
      <c r="C2485" s="166"/>
      <c r="D2485" s="6"/>
      <c r="E2485" s="35" t="s">
        <v>2453</v>
      </c>
      <c r="F2485" s="35" t="s">
        <v>2329</v>
      </c>
      <c r="G2485" s="125">
        <v>41</v>
      </c>
      <c r="H2485" s="125">
        <v>35</v>
      </c>
      <c r="I2485" s="125">
        <v>20</v>
      </c>
      <c r="J2485" s="35">
        <v>230</v>
      </c>
      <c r="K2485" s="131">
        <v>228</v>
      </c>
      <c r="L2485" s="58"/>
      <c r="M2485" s="56"/>
    </row>
    <row r="2486" spans="1:13" ht="15" customHeight="1">
      <c r="A2486" s="163" t="s">
        <v>15</v>
      </c>
      <c r="B2486" s="6" t="s">
        <v>2673</v>
      </c>
      <c r="D2486" s="6">
        <v>400</v>
      </c>
      <c r="E2486" s="35" t="s">
        <v>21</v>
      </c>
      <c r="F2486" s="35" t="s">
        <v>24</v>
      </c>
      <c r="G2486" s="125">
        <v>3</v>
      </c>
      <c r="H2486" s="125">
        <v>13</v>
      </c>
      <c r="I2486" s="125">
        <v>19</v>
      </c>
      <c r="J2486" s="35">
        <v>247</v>
      </c>
      <c r="K2486" s="131">
        <v>240</v>
      </c>
      <c r="L2486" s="58">
        <f>100*(J2486*(G2486+H2486+I2486)+J2487*(G2487+H2487+I2487)+J2488*(G2488+H2488+I2488)+J2489*(I2489+H2489+G2489)+J2490*(G2490+H2490+I2490)+J2491*(G2491+H2491+I2491)+J2492*(G2492+H2492+I2492))/(D2486*1000)</f>
        <v>10.868</v>
      </c>
      <c r="M2486" s="56"/>
    </row>
    <row r="2487" spans="1:13" ht="15" customHeight="1">
      <c r="A2487" s="163"/>
      <c r="B2487" s="6" t="s">
        <v>2674</v>
      </c>
      <c r="C2487" s="29" t="s">
        <v>217</v>
      </c>
      <c r="D2487" s="6"/>
      <c r="E2487" s="35" t="s">
        <v>26</v>
      </c>
      <c r="F2487" s="35" t="s">
        <v>24</v>
      </c>
      <c r="G2487" s="125">
        <v>59</v>
      </c>
      <c r="H2487" s="125">
        <v>11</v>
      </c>
      <c r="I2487" s="125">
        <v>13</v>
      </c>
      <c r="J2487" s="35">
        <v>247</v>
      </c>
      <c r="K2487" s="131">
        <v>240</v>
      </c>
      <c r="L2487" s="58"/>
      <c r="M2487" s="56"/>
    </row>
    <row r="2488" spans="1:13" ht="15" customHeight="1">
      <c r="A2488" s="163"/>
      <c r="B2488" s="6" t="s">
        <v>2675</v>
      </c>
      <c r="C2488" s="29"/>
      <c r="D2488" s="6"/>
      <c r="E2488" s="35" t="s">
        <v>21</v>
      </c>
      <c r="F2488" s="35" t="s">
        <v>18</v>
      </c>
      <c r="G2488" s="125">
        <v>26</v>
      </c>
      <c r="H2488" s="125">
        <v>5</v>
      </c>
      <c r="I2488" s="125">
        <v>3</v>
      </c>
      <c r="J2488" s="35">
        <v>247</v>
      </c>
      <c r="K2488" s="131">
        <v>240</v>
      </c>
      <c r="L2488" s="58"/>
      <c r="M2488" s="56"/>
    </row>
    <row r="2489" spans="1:13" ht="15" customHeight="1">
      <c r="A2489" s="163"/>
      <c r="B2489" s="6" t="s">
        <v>1762</v>
      </c>
      <c r="C2489" s="29"/>
      <c r="D2489" s="6"/>
      <c r="E2489" s="35" t="s">
        <v>47</v>
      </c>
      <c r="F2489" s="35" t="s">
        <v>24</v>
      </c>
      <c r="G2489" s="125">
        <v>0</v>
      </c>
      <c r="H2489" s="125">
        <v>0</v>
      </c>
      <c r="I2489" s="125">
        <v>1</v>
      </c>
      <c r="J2489" s="35">
        <v>247</v>
      </c>
      <c r="K2489" s="131">
        <v>240</v>
      </c>
      <c r="L2489" s="58"/>
      <c r="M2489" s="56"/>
    </row>
    <row r="2490" spans="1:13" ht="15" customHeight="1">
      <c r="A2490" s="163"/>
      <c r="B2490" s="6" t="s">
        <v>52</v>
      </c>
      <c r="C2490" s="29"/>
      <c r="D2490" s="6"/>
      <c r="E2490" s="35" t="s">
        <v>165</v>
      </c>
      <c r="F2490" s="35" t="s">
        <v>165</v>
      </c>
      <c r="G2490" s="125">
        <v>3</v>
      </c>
      <c r="H2490" s="125">
        <v>0</v>
      </c>
      <c r="I2490" s="125">
        <v>0</v>
      </c>
      <c r="J2490" s="35">
        <v>247</v>
      </c>
      <c r="K2490" s="131">
        <v>240</v>
      </c>
      <c r="L2490" s="58"/>
      <c r="M2490" s="56"/>
    </row>
    <row r="2491" spans="1:13" ht="15" customHeight="1">
      <c r="A2491" s="163"/>
      <c r="B2491" s="6" t="s">
        <v>2676</v>
      </c>
      <c r="C2491" s="29"/>
      <c r="D2491" s="6"/>
      <c r="E2491" s="35" t="s">
        <v>47</v>
      </c>
      <c r="F2491" s="35" t="s">
        <v>24</v>
      </c>
      <c r="G2491" s="125">
        <v>2</v>
      </c>
      <c r="H2491" s="125">
        <v>1</v>
      </c>
      <c r="I2491" s="125">
        <v>0</v>
      </c>
      <c r="J2491" s="35">
        <v>247</v>
      </c>
      <c r="K2491" s="131">
        <v>240</v>
      </c>
      <c r="L2491" s="58"/>
      <c r="M2491" s="56"/>
    </row>
    <row r="2492" spans="1:13" ht="15" customHeight="1">
      <c r="A2492" s="163"/>
      <c r="B2492" s="6" t="s">
        <v>2677</v>
      </c>
      <c r="C2492" s="29"/>
      <c r="D2492" s="6"/>
      <c r="E2492" s="35" t="s">
        <v>26</v>
      </c>
      <c r="F2492" s="35" t="s">
        <v>24</v>
      </c>
      <c r="G2492" s="125">
        <v>9</v>
      </c>
      <c r="H2492" s="125">
        <v>1</v>
      </c>
      <c r="I2492" s="125">
        <v>7</v>
      </c>
      <c r="J2492" s="35">
        <v>247</v>
      </c>
      <c r="K2492" s="131">
        <v>240</v>
      </c>
      <c r="L2492" s="58"/>
      <c r="M2492" s="56"/>
    </row>
    <row r="2493" spans="1:13" ht="15.75" customHeight="1">
      <c r="A2493" s="163" t="s">
        <v>2678</v>
      </c>
      <c r="B2493" s="6" t="s">
        <v>2679</v>
      </c>
      <c r="C2493" s="9"/>
      <c r="D2493" s="6">
        <v>250</v>
      </c>
      <c r="E2493" s="35" t="s">
        <v>47</v>
      </c>
      <c r="F2493" s="35" t="s">
        <v>18</v>
      </c>
      <c r="G2493" s="125">
        <v>21</v>
      </c>
      <c r="H2493" s="125">
        <v>23</v>
      </c>
      <c r="I2493" s="125">
        <v>17</v>
      </c>
      <c r="J2493" s="35">
        <v>232</v>
      </c>
      <c r="K2493" s="131">
        <v>230</v>
      </c>
      <c r="L2493" s="58">
        <f>100*(J2493*(G2493+H2493+I2493)+J2494*(G2494+H2494+I2494)+J2495*(G2495+H2495+I2495))/(D2493*1000)</f>
        <v>15.0336</v>
      </c>
      <c r="M2493" s="56"/>
    </row>
    <row r="2494" spans="1:13" ht="15" customHeight="1">
      <c r="A2494" s="163"/>
      <c r="B2494" s="6" t="s">
        <v>2680</v>
      </c>
      <c r="C2494" s="178" t="s">
        <v>2681</v>
      </c>
      <c r="D2494" s="6"/>
      <c r="E2494" s="35" t="s">
        <v>47</v>
      </c>
      <c r="F2494" s="35" t="s">
        <v>18</v>
      </c>
      <c r="G2494" s="125">
        <v>18</v>
      </c>
      <c r="H2494" s="125">
        <v>20</v>
      </c>
      <c r="I2494" s="125">
        <v>16</v>
      </c>
      <c r="J2494" s="35">
        <v>232</v>
      </c>
      <c r="K2494" s="131">
        <v>230</v>
      </c>
      <c r="L2494" s="58"/>
      <c r="M2494" s="56"/>
    </row>
    <row r="2495" spans="1:13" ht="15" customHeight="1">
      <c r="A2495" s="163"/>
      <c r="B2495" s="6" t="s">
        <v>2682</v>
      </c>
      <c r="C2495" s="178"/>
      <c r="D2495" s="6"/>
      <c r="E2495" s="35" t="s">
        <v>47</v>
      </c>
      <c r="F2495" s="35" t="s">
        <v>18</v>
      </c>
      <c r="G2495" s="125">
        <v>13</v>
      </c>
      <c r="H2495" s="125">
        <v>17</v>
      </c>
      <c r="I2495" s="125">
        <v>17</v>
      </c>
      <c r="J2495" s="35">
        <v>232</v>
      </c>
      <c r="K2495" s="131">
        <v>230</v>
      </c>
      <c r="L2495" s="58"/>
      <c r="M2495" s="56"/>
    </row>
    <row r="2496" spans="1:13" ht="15" customHeight="1">
      <c r="A2496" s="163"/>
      <c r="B2496" s="6" t="s">
        <v>2683</v>
      </c>
      <c r="C2496" s="178"/>
      <c r="D2496" s="6">
        <v>250</v>
      </c>
      <c r="E2496" s="35" t="s">
        <v>26</v>
      </c>
      <c r="F2496" s="35" t="s">
        <v>47</v>
      </c>
      <c r="G2496" s="125">
        <v>32</v>
      </c>
      <c r="H2496" s="125">
        <v>22</v>
      </c>
      <c r="I2496" s="125">
        <v>19</v>
      </c>
      <c r="J2496" s="35">
        <v>238</v>
      </c>
      <c r="K2496" s="131">
        <v>236</v>
      </c>
      <c r="L2496" s="58">
        <f>100*(J2496*(G2496+H2496+I2496)+J2497*(G2497+H2497+I2497)+J2498*(G2498+H2498+I2498))/(D2496*1000)</f>
        <v>19.6112</v>
      </c>
      <c r="M2496" s="56"/>
    </row>
    <row r="2497" spans="1:13" ht="15" customHeight="1">
      <c r="A2497" s="163"/>
      <c r="B2497" s="6" t="s">
        <v>2684</v>
      </c>
      <c r="C2497" s="178"/>
      <c r="D2497" s="6"/>
      <c r="E2497" s="35" t="s">
        <v>47</v>
      </c>
      <c r="F2497" s="35" t="s">
        <v>18</v>
      </c>
      <c r="G2497" s="125">
        <v>25</v>
      </c>
      <c r="H2497" s="125">
        <v>27</v>
      </c>
      <c r="I2497" s="125">
        <v>12</v>
      </c>
      <c r="J2497" s="35">
        <v>238</v>
      </c>
      <c r="K2497" s="131">
        <v>236</v>
      </c>
      <c r="L2497" s="58"/>
      <c r="M2497" s="56"/>
    </row>
    <row r="2498" spans="1:13" ht="15" customHeight="1">
      <c r="A2498" s="163"/>
      <c r="B2498" s="6" t="s">
        <v>2685</v>
      </c>
      <c r="C2498" s="178"/>
      <c r="D2498" s="6"/>
      <c r="E2498" s="35" t="s">
        <v>47</v>
      </c>
      <c r="F2498" s="35" t="s">
        <v>18</v>
      </c>
      <c r="G2498" s="125">
        <v>28</v>
      </c>
      <c r="H2498" s="125">
        <v>29</v>
      </c>
      <c r="I2498" s="125">
        <v>12</v>
      </c>
      <c r="J2498" s="35">
        <v>238</v>
      </c>
      <c r="K2498" s="131">
        <v>236</v>
      </c>
      <c r="L2498" s="58"/>
      <c r="M2498" s="56"/>
    </row>
    <row r="2499" spans="1:13" ht="31.5">
      <c r="A2499" s="163"/>
      <c r="B2499" s="6" t="s">
        <v>2686</v>
      </c>
      <c r="C2499" s="52" t="s">
        <v>2475</v>
      </c>
      <c r="D2499" s="6">
        <v>630</v>
      </c>
      <c r="E2499" s="35" t="s">
        <v>47</v>
      </c>
      <c r="F2499" s="35" t="s">
        <v>24</v>
      </c>
      <c r="G2499" s="125">
        <v>32</v>
      </c>
      <c r="H2499" s="125">
        <v>39</v>
      </c>
      <c r="I2499" s="125">
        <v>42</v>
      </c>
      <c r="J2499" s="35">
        <v>247</v>
      </c>
      <c r="K2499" s="131">
        <v>240</v>
      </c>
      <c r="L2499" s="58">
        <f>100*(J2499*(G2499+H2499+I2499)+J2500*(G2500+H2500+I2500)+J2501*(G2501+H2501+I2501)+J2502*(I2502+H2502+G2502)+J2503*(G2503+H2503+I2503)+J2504*(G2504+H2504+I2504)+J2505*(I2505+H2505+G2505)+J2506*(G2506+H2506+I2506))/(D2499*1000)</f>
        <v>28.228571428571428</v>
      </c>
      <c r="M2499" s="56"/>
    </row>
    <row r="2500" spans="1:13" ht="15">
      <c r="A2500" s="163"/>
      <c r="B2500" s="6" t="s">
        <v>2687</v>
      </c>
      <c r="C2500" s="9"/>
      <c r="D2500" s="6"/>
      <c r="E2500" s="35" t="s">
        <v>47</v>
      </c>
      <c r="F2500" s="35" t="s">
        <v>24</v>
      </c>
      <c r="G2500" s="125">
        <v>34</v>
      </c>
      <c r="H2500" s="125">
        <v>30</v>
      </c>
      <c r="I2500" s="125">
        <v>31</v>
      </c>
      <c r="J2500" s="35">
        <v>247</v>
      </c>
      <c r="K2500" s="131">
        <v>240</v>
      </c>
      <c r="L2500" s="58"/>
      <c r="M2500" s="56"/>
    </row>
    <row r="2501" spans="1:13" ht="15">
      <c r="A2501" s="163"/>
      <c r="B2501" s="6" t="s">
        <v>2688</v>
      </c>
      <c r="C2501" s="9"/>
      <c r="D2501" s="6"/>
      <c r="E2501" s="35" t="s">
        <v>47</v>
      </c>
      <c r="F2501" s="35" t="s">
        <v>18</v>
      </c>
      <c r="G2501" s="125">
        <v>22</v>
      </c>
      <c r="H2501" s="125">
        <v>27</v>
      </c>
      <c r="I2501" s="125">
        <v>31</v>
      </c>
      <c r="J2501" s="35">
        <v>247</v>
      </c>
      <c r="K2501" s="131">
        <v>240</v>
      </c>
      <c r="L2501" s="58"/>
      <c r="M2501" s="56"/>
    </row>
    <row r="2502" spans="1:13" ht="15">
      <c r="A2502" s="163"/>
      <c r="B2502" s="6" t="s">
        <v>2689</v>
      </c>
      <c r="C2502" s="9"/>
      <c r="D2502" s="6"/>
      <c r="E2502" s="35" t="s">
        <v>47</v>
      </c>
      <c r="F2502" s="35" t="s">
        <v>18</v>
      </c>
      <c r="G2502" s="125">
        <v>21</v>
      </c>
      <c r="H2502" s="125">
        <v>30</v>
      </c>
      <c r="I2502" s="125">
        <v>16</v>
      </c>
      <c r="J2502" s="35">
        <v>247</v>
      </c>
      <c r="K2502" s="131">
        <v>240</v>
      </c>
      <c r="L2502" s="58"/>
      <c r="M2502" s="56"/>
    </row>
    <row r="2503" spans="1:13" ht="15">
      <c r="A2503" s="163"/>
      <c r="B2503" s="6" t="s">
        <v>2690</v>
      </c>
      <c r="C2503" s="9"/>
      <c r="D2503" s="6"/>
      <c r="E2503" s="35" t="s">
        <v>47</v>
      </c>
      <c r="F2503" s="35" t="s">
        <v>18</v>
      </c>
      <c r="G2503" s="125">
        <v>24</v>
      </c>
      <c r="H2503" s="125">
        <v>49</v>
      </c>
      <c r="I2503" s="125">
        <v>26</v>
      </c>
      <c r="J2503" s="35">
        <v>247</v>
      </c>
      <c r="K2503" s="131">
        <v>240</v>
      </c>
      <c r="L2503" s="58"/>
      <c r="M2503" s="56"/>
    </row>
    <row r="2504" spans="1:13" ht="15">
      <c r="A2504" s="163"/>
      <c r="B2504" s="6" t="s">
        <v>2691</v>
      </c>
      <c r="C2504" s="9"/>
      <c r="D2504" s="6"/>
      <c r="E2504" s="35" t="s">
        <v>47</v>
      </c>
      <c r="F2504" s="35" t="s">
        <v>18</v>
      </c>
      <c r="G2504" s="125">
        <v>14</v>
      </c>
      <c r="H2504" s="125">
        <v>31</v>
      </c>
      <c r="I2504" s="125">
        <v>19</v>
      </c>
      <c r="J2504" s="35">
        <v>247</v>
      </c>
      <c r="K2504" s="131">
        <v>240</v>
      </c>
      <c r="L2504" s="58"/>
      <c r="M2504" s="56"/>
    </row>
    <row r="2505" spans="1:13" ht="15">
      <c r="A2505" s="163"/>
      <c r="B2505" s="6" t="s">
        <v>2692</v>
      </c>
      <c r="C2505" s="9"/>
      <c r="D2505" s="6"/>
      <c r="E2505" s="35" t="s">
        <v>30</v>
      </c>
      <c r="F2505" s="35" t="s">
        <v>24</v>
      </c>
      <c r="G2505" s="125">
        <v>27</v>
      </c>
      <c r="H2505" s="125">
        <v>26</v>
      </c>
      <c r="I2505" s="125">
        <v>28</v>
      </c>
      <c r="J2505" s="35">
        <v>247</v>
      </c>
      <c r="K2505" s="131">
        <v>240</v>
      </c>
      <c r="L2505" s="58"/>
      <c r="M2505" s="56"/>
    </row>
    <row r="2506" spans="1:13" ht="15">
      <c r="A2506" s="163"/>
      <c r="B2506" s="6" t="s">
        <v>2693</v>
      </c>
      <c r="C2506" s="9"/>
      <c r="D2506" s="6"/>
      <c r="E2506" s="35" t="s">
        <v>47</v>
      </c>
      <c r="F2506" s="35" t="s">
        <v>24</v>
      </c>
      <c r="G2506" s="125">
        <v>56</v>
      </c>
      <c r="H2506" s="125">
        <v>45</v>
      </c>
      <c r="I2506" s="125">
        <v>20</v>
      </c>
      <c r="J2506" s="35">
        <v>247</v>
      </c>
      <c r="K2506" s="131">
        <v>240</v>
      </c>
      <c r="L2506" s="58"/>
      <c r="M2506" s="56"/>
    </row>
    <row r="2507" spans="1:13" ht="15">
      <c r="A2507" s="163"/>
      <c r="B2507" s="6" t="s">
        <v>2694</v>
      </c>
      <c r="C2507" s="9"/>
      <c r="D2507" s="6">
        <v>630</v>
      </c>
      <c r="E2507" s="35" t="s">
        <v>79</v>
      </c>
      <c r="F2507" s="35" t="s">
        <v>79</v>
      </c>
      <c r="G2507" s="125">
        <v>5</v>
      </c>
      <c r="H2507" s="125"/>
      <c r="I2507" s="125"/>
      <c r="J2507" s="35">
        <v>242</v>
      </c>
      <c r="K2507" s="131">
        <v>241</v>
      </c>
      <c r="L2507" s="58">
        <f>100*(J2507*(G2507+H2507+I2507))/(D2507*1000)</f>
        <v>0.19206349206349208</v>
      </c>
      <c r="M2507" s="56"/>
    </row>
    <row r="2508" spans="1:13" ht="15.75" customHeight="1">
      <c r="A2508" s="174" t="s">
        <v>281</v>
      </c>
      <c r="B2508" s="6" t="s">
        <v>2695</v>
      </c>
      <c r="C2508" s="21"/>
      <c r="D2508" s="11">
        <v>1000</v>
      </c>
      <c r="E2508" s="35" t="s">
        <v>21</v>
      </c>
      <c r="F2508" s="35" t="s">
        <v>18</v>
      </c>
      <c r="G2508" s="125">
        <v>35</v>
      </c>
      <c r="H2508" s="125">
        <v>10</v>
      </c>
      <c r="I2508" s="125">
        <v>37</v>
      </c>
      <c r="J2508" s="35">
        <v>235</v>
      </c>
      <c r="K2508" s="131">
        <v>228</v>
      </c>
      <c r="L2508" s="58">
        <f>100*(J2508*(G2508+H2508+I2508)+J2509*(G2509+H2509+I2509)+J2510*(G2510+H2510+I2510)+J2511*(I2511+H2511+G2511)+J2512*(G2512+H2512+I2512)+J2513*(G2513+H2513+I2513))/(D2508*1000)</f>
        <v>14.2645</v>
      </c>
      <c r="M2508" s="56"/>
    </row>
    <row r="2509" spans="1:13" ht="15" customHeight="1">
      <c r="A2509" s="174"/>
      <c r="B2509" s="6" t="s">
        <v>1321</v>
      </c>
      <c r="C2509" s="107"/>
      <c r="D2509" s="11"/>
      <c r="E2509" s="35" t="s">
        <v>24</v>
      </c>
      <c r="F2509" s="35" t="s">
        <v>24</v>
      </c>
      <c r="G2509" s="125">
        <v>0</v>
      </c>
      <c r="H2509" s="125">
        <v>0</v>
      </c>
      <c r="I2509" s="125">
        <v>2</v>
      </c>
      <c r="J2509" s="35">
        <v>235</v>
      </c>
      <c r="K2509" s="131">
        <v>228</v>
      </c>
      <c r="L2509" s="58"/>
      <c r="M2509" s="56"/>
    </row>
    <row r="2510" spans="1:13" ht="15" customHeight="1">
      <c r="A2510" s="174"/>
      <c r="B2510" s="20" t="s">
        <v>167</v>
      </c>
      <c r="C2510" s="107" t="s">
        <v>2696</v>
      </c>
      <c r="D2510" s="20"/>
      <c r="E2510" s="35" t="s">
        <v>47</v>
      </c>
      <c r="F2510" s="35" t="s">
        <v>24</v>
      </c>
      <c r="G2510" s="125">
        <v>0</v>
      </c>
      <c r="H2510" s="125">
        <v>2</v>
      </c>
      <c r="I2510" s="125">
        <v>0</v>
      </c>
      <c r="J2510" s="35">
        <v>235</v>
      </c>
      <c r="K2510" s="131">
        <v>228</v>
      </c>
      <c r="L2510" s="58"/>
      <c r="M2510" s="56"/>
    </row>
    <row r="2511" spans="1:13" ht="15" customHeight="1">
      <c r="A2511" s="174"/>
      <c r="B2511" s="6" t="s">
        <v>2697</v>
      </c>
      <c r="C2511" s="107"/>
      <c r="D2511" s="11"/>
      <c r="E2511" s="35" t="s">
        <v>47</v>
      </c>
      <c r="F2511" s="35" t="s">
        <v>24</v>
      </c>
      <c r="G2511" s="125">
        <v>93</v>
      </c>
      <c r="H2511" s="125">
        <v>77</v>
      </c>
      <c r="I2511" s="125">
        <v>92</v>
      </c>
      <c r="J2511" s="35">
        <v>235</v>
      </c>
      <c r="K2511" s="131">
        <v>228</v>
      </c>
      <c r="L2511" s="58"/>
      <c r="M2511" s="56"/>
    </row>
    <row r="2512" spans="1:13" ht="15" customHeight="1">
      <c r="A2512" s="174"/>
      <c r="B2512" s="6" t="s">
        <v>1469</v>
      </c>
      <c r="C2512" s="107"/>
      <c r="D2512" s="11"/>
      <c r="E2512" s="35" t="s">
        <v>47</v>
      </c>
      <c r="F2512" s="35" t="s">
        <v>24</v>
      </c>
      <c r="G2512" s="125">
        <v>17</v>
      </c>
      <c r="H2512" s="125">
        <v>38</v>
      </c>
      <c r="I2512" s="125">
        <v>28</v>
      </c>
      <c r="J2512" s="35">
        <v>235</v>
      </c>
      <c r="K2512" s="131">
        <v>228</v>
      </c>
      <c r="L2512" s="58"/>
      <c r="M2512" s="56"/>
    </row>
    <row r="2513" spans="1:13" ht="15" customHeight="1">
      <c r="A2513" s="174"/>
      <c r="B2513" s="20" t="s">
        <v>2698</v>
      </c>
      <c r="C2513" s="107"/>
      <c r="D2513" s="20"/>
      <c r="E2513" s="35" t="s">
        <v>26</v>
      </c>
      <c r="F2513" s="35" t="s">
        <v>21</v>
      </c>
      <c r="G2513" s="125">
        <v>71</v>
      </c>
      <c r="H2513" s="125">
        <v>53</v>
      </c>
      <c r="I2513" s="125">
        <v>52</v>
      </c>
      <c r="J2513" s="35">
        <v>235</v>
      </c>
      <c r="K2513" s="131">
        <v>228</v>
      </c>
      <c r="L2513" s="58"/>
      <c r="M2513" s="56"/>
    </row>
    <row r="2514" spans="1:13" ht="15" customHeight="1">
      <c r="A2514" s="174"/>
      <c r="B2514" s="6" t="s">
        <v>2699</v>
      </c>
      <c r="C2514" s="107"/>
      <c r="D2514" s="11">
        <v>1000</v>
      </c>
      <c r="E2514" s="35" t="s">
        <v>327</v>
      </c>
      <c r="F2514" s="35" t="s">
        <v>327</v>
      </c>
      <c r="G2514" s="125">
        <v>122</v>
      </c>
      <c r="H2514" s="125">
        <v>150</v>
      </c>
      <c r="I2514" s="125">
        <v>135</v>
      </c>
      <c r="J2514" s="35">
        <v>232</v>
      </c>
      <c r="K2514" s="131">
        <v>230</v>
      </c>
      <c r="L2514" s="58">
        <f>100*(J2514*(G2514+H2514+I2514)+J2515*(G2515+H2515+I2515)+J2516*(G2516+H2516+I2516)+J2517*(I2517+H2517+G2517))/(D2514*1000)</f>
        <v>15.9384</v>
      </c>
      <c r="M2514" s="56"/>
    </row>
    <row r="2515" spans="1:13" ht="15" customHeight="1">
      <c r="A2515" s="174"/>
      <c r="B2515" s="20" t="s">
        <v>2700</v>
      </c>
      <c r="C2515" s="107"/>
      <c r="D2515" s="22"/>
      <c r="E2515" s="35" t="s">
        <v>327</v>
      </c>
      <c r="F2515" s="35" t="s">
        <v>327</v>
      </c>
      <c r="G2515" s="22">
        <v>52</v>
      </c>
      <c r="H2515" s="22">
        <v>39</v>
      </c>
      <c r="I2515" s="22">
        <v>42</v>
      </c>
      <c r="J2515" s="35">
        <v>232</v>
      </c>
      <c r="K2515" s="131">
        <v>230</v>
      </c>
      <c r="L2515" s="58"/>
      <c r="M2515" s="56"/>
    </row>
    <row r="2516" spans="1:13" ht="15" customHeight="1">
      <c r="A2516" s="174"/>
      <c r="B2516" s="20" t="s">
        <v>2701</v>
      </c>
      <c r="C2516" s="107"/>
      <c r="D2516" s="22"/>
      <c r="E2516" s="35" t="s">
        <v>26</v>
      </c>
      <c r="F2516" s="35" t="s">
        <v>24</v>
      </c>
      <c r="G2516" s="22">
        <v>30</v>
      </c>
      <c r="H2516" s="22">
        <v>42</v>
      </c>
      <c r="I2516" s="22">
        <v>41</v>
      </c>
      <c r="J2516" s="35">
        <v>232</v>
      </c>
      <c r="K2516" s="131">
        <v>230</v>
      </c>
      <c r="L2516" s="58"/>
      <c r="M2516" s="56"/>
    </row>
    <row r="2517" spans="1:13" ht="15" customHeight="1">
      <c r="A2517" s="174"/>
      <c r="B2517" s="20" t="s">
        <v>2702</v>
      </c>
      <c r="C2517" s="107"/>
      <c r="D2517" s="22"/>
      <c r="E2517" s="35" t="s">
        <v>24</v>
      </c>
      <c r="F2517" s="35" t="s">
        <v>22</v>
      </c>
      <c r="G2517" s="22">
        <v>5</v>
      </c>
      <c r="H2517" s="22">
        <v>17</v>
      </c>
      <c r="I2517" s="22">
        <v>12</v>
      </c>
      <c r="J2517" s="35">
        <v>232</v>
      </c>
      <c r="K2517" s="131">
        <v>230</v>
      </c>
      <c r="L2517" s="58"/>
      <c r="M2517" s="56"/>
    </row>
    <row r="2518" spans="1:13" ht="24" customHeight="1">
      <c r="A2518" s="109" t="s">
        <v>252</v>
      </c>
      <c r="B2518" s="6" t="s">
        <v>2703</v>
      </c>
      <c r="C2518" s="16" t="s">
        <v>2704</v>
      </c>
      <c r="D2518" s="11">
        <v>400</v>
      </c>
      <c r="E2518" s="35" t="s">
        <v>327</v>
      </c>
      <c r="F2518" s="35" t="s">
        <v>327</v>
      </c>
      <c r="G2518" s="132">
        <v>49</v>
      </c>
      <c r="H2518" s="132">
        <v>30</v>
      </c>
      <c r="I2518" s="132">
        <v>50</v>
      </c>
      <c r="J2518" s="35">
        <v>227</v>
      </c>
      <c r="K2518" s="131">
        <v>220</v>
      </c>
      <c r="L2518" s="58">
        <f>100*(J2518*(G2518+H2518+I2518))/(D2518*1000)</f>
        <v>7.32075</v>
      </c>
      <c r="M2518" s="56"/>
    </row>
    <row r="2519" spans="1:13" ht="15.75" customHeight="1">
      <c r="A2519" s="175" t="s">
        <v>232</v>
      </c>
      <c r="B2519" s="6" t="s">
        <v>2705</v>
      </c>
      <c r="C2519" s="21"/>
      <c r="D2519" s="15">
        <v>630</v>
      </c>
      <c r="E2519" s="35" t="s">
        <v>79</v>
      </c>
      <c r="F2519" s="35" t="s">
        <v>79</v>
      </c>
      <c r="G2519" s="125">
        <v>0</v>
      </c>
      <c r="H2519" s="125">
        <v>6</v>
      </c>
      <c r="I2519" s="125">
        <v>4</v>
      </c>
      <c r="J2519" s="35">
        <v>226</v>
      </c>
      <c r="K2519" s="131">
        <v>222</v>
      </c>
      <c r="L2519" s="58">
        <f>100*(J2519*(G2519+H2519+I2519)+J2520*(G2520+H2520+I2520)+J2521*(G2521+H2521+I2521)+J2522*(I2522+H2522+G2522))/(D2519*1000)</f>
        <v>6.134285714285714</v>
      </c>
      <c r="M2519" s="56"/>
    </row>
    <row r="2520" spans="1:13" ht="15" customHeight="1">
      <c r="A2520" s="175"/>
      <c r="B2520" s="6" t="s">
        <v>2706</v>
      </c>
      <c r="C2520" s="176" t="s">
        <v>2707</v>
      </c>
      <c r="D2520" s="6"/>
      <c r="E2520" s="35" t="s">
        <v>30</v>
      </c>
      <c r="F2520" s="35" t="s">
        <v>24</v>
      </c>
      <c r="G2520" s="125">
        <v>7</v>
      </c>
      <c r="H2520" s="125">
        <v>4</v>
      </c>
      <c r="I2520" s="125">
        <v>13</v>
      </c>
      <c r="J2520" s="35">
        <v>226</v>
      </c>
      <c r="K2520" s="131">
        <v>222</v>
      </c>
      <c r="L2520" s="58"/>
      <c r="M2520" s="56"/>
    </row>
    <row r="2521" spans="1:13" ht="15" customHeight="1">
      <c r="A2521" s="175"/>
      <c r="B2521" s="6" t="s">
        <v>2708</v>
      </c>
      <c r="C2521" s="176"/>
      <c r="D2521" s="6"/>
      <c r="E2521" s="35" t="s">
        <v>21</v>
      </c>
      <c r="F2521" s="35" t="s">
        <v>18</v>
      </c>
      <c r="G2521" s="125">
        <v>0</v>
      </c>
      <c r="H2521" s="125">
        <v>7</v>
      </c>
      <c r="I2521" s="125">
        <v>49</v>
      </c>
      <c r="J2521" s="35">
        <v>226</v>
      </c>
      <c r="K2521" s="131">
        <v>222</v>
      </c>
      <c r="L2521" s="58"/>
      <c r="M2521" s="56"/>
    </row>
    <row r="2522" spans="1:13" ht="15" customHeight="1">
      <c r="A2522" s="175"/>
      <c r="B2522" s="6" t="s">
        <v>2709</v>
      </c>
      <c r="C2522" s="176"/>
      <c r="D2522" s="6"/>
      <c r="E2522" s="35" t="s">
        <v>21</v>
      </c>
      <c r="F2522" s="35" t="s">
        <v>18</v>
      </c>
      <c r="G2522" s="125">
        <v>37</v>
      </c>
      <c r="H2522" s="125">
        <v>19</v>
      </c>
      <c r="I2522" s="125">
        <v>25</v>
      </c>
      <c r="J2522" s="35">
        <v>226</v>
      </c>
      <c r="K2522" s="131">
        <v>222</v>
      </c>
      <c r="L2522" s="58"/>
      <c r="M2522" s="56"/>
    </row>
    <row r="2523" spans="1:13" ht="15" customHeight="1">
      <c r="A2523" s="175"/>
      <c r="B2523" s="6" t="s">
        <v>2710</v>
      </c>
      <c r="C2523" s="176"/>
      <c r="D2523" s="6">
        <v>630</v>
      </c>
      <c r="E2523" s="35" t="s">
        <v>26</v>
      </c>
      <c r="F2523" s="35" t="s">
        <v>24</v>
      </c>
      <c r="G2523" s="125">
        <v>39</v>
      </c>
      <c r="H2523" s="125">
        <v>52</v>
      </c>
      <c r="I2523" s="125">
        <v>61</v>
      </c>
      <c r="J2523" s="35">
        <v>228</v>
      </c>
      <c r="K2523" s="131">
        <v>221</v>
      </c>
      <c r="L2523" s="58">
        <f>100*(J2523*(G2523+H2523+I2523)+J2524*(G2524+H2524+I2524)+J2525*(G2525+H2525+I2525)+J2526*(I2526+H2526+G2526)+J2527*(G2527+H2527+I2527)+J2528*(G2528+H2528+I2528))/(D2523*1000)</f>
        <v>13.788571428571428</v>
      </c>
      <c r="M2523" s="56"/>
    </row>
    <row r="2524" spans="1:13" ht="15" customHeight="1">
      <c r="A2524" s="175"/>
      <c r="B2524" s="6" t="s">
        <v>2711</v>
      </c>
      <c r="C2524" s="176"/>
      <c r="D2524" s="6"/>
      <c r="E2524" s="35" t="s">
        <v>26</v>
      </c>
      <c r="F2524" s="35" t="s">
        <v>24</v>
      </c>
      <c r="G2524" s="125">
        <v>15</v>
      </c>
      <c r="H2524" s="125">
        <v>16</v>
      </c>
      <c r="I2524" s="125">
        <v>15</v>
      </c>
      <c r="J2524" s="35">
        <v>228</v>
      </c>
      <c r="K2524" s="131">
        <v>221</v>
      </c>
      <c r="L2524" s="58"/>
      <c r="M2524" s="56"/>
    </row>
    <row r="2525" spans="1:13" ht="15" customHeight="1">
      <c r="A2525" s="175"/>
      <c r="B2525" s="6" t="s">
        <v>2712</v>
      </c>
      <c r="C2525" s="176"/>
      <c r="D2525" s="6"/>
      <c r="E2525" s="35" t="s">
        <v>82</v>
      </c>
      <c r="F2525" s="35" t="s">
        <v>21</v>
      </c>
      <c r="G2525" s="125">
        <v>7</v>
      </c>
      <c r="H2525" s="125">
        <v>12</v>
      </c>
      <c r="I2525" s="125">
        <v>2</v>
      </c>
      <c r="J2525" s="35">
        <v>228</v>
      </c>
      <c r="K2525" s="131">
        <v>221</v>
      </c>
      <c r="L2525" s="58"/>
      <c r="M2525" s="56"/>
    </row>
    <row r="2526" spans="1:13" ht="15" customHeight="1">
      <c r="A2526" s="175"/>
      <c r="B2526" s="6" t="s">
        <v>2713</v>
      </c>
      <c r="C2526" s="176"/>
      <c r="D2526" s="6"/>
      <c r="E2526" s="35" t="s">
        <v>47</v>
      </c>
      <c r="F2526" s="35" t="s">
        <v>18</v>
      </c>
      <c r="G2526" s="125">
        <v>21</v>
      </c>
      <c r="H2526" s="125">
        <v>15</v>
      </c>
      <c r="I2526" s="125">
        <v>25</v>
      </c>
      <c r="J2526" s="35">
        <v>228</v>
      </c>
      <c r="K2526" s="131">
        <v>221</v>
      </c>
      <c r="L2526" s="58"/>
      <c r="M2526" s="56"/>
    </row>
    <row r="2527" spans="1:13" ht="15" customHeight="1">
      <c r="A2527" s="175"/>
      <c r="B2527" s="6" t="s">
        <v>2714</v>
      </c>
      <c r="C2527" s="176"/>
      <c r="D2527" s="6"/>
      <c r="E2527" s="35" t="s">
        <v>24</v>
      </c>
      <c r="F2527" s="35" t="s">
        <v>22</v>
      </c>
      <c r="G2527" s="125">
        <v>10</v>
      </c>
      <c r="H2527" s="125">
        <v>6</v>
      </c>
      <c r="I2527" s="125">
        <v>1</v>
      </c>
      <c r="J2527" s="35">
        <v>228</v>
      </c>
      <c r="K2527" s="131">
        <v>221</v>
      </c>
      <c r="L2527" s="58"/>
      <c r="M2527" s="56"/>
    </row>
    <row r="2528" spans="1:13" ht="15.75" customHeight="1">
      <c r="A2528" s="175"/>
      <c r="B2528" s="6" t="s">
        <v>2715</v>
      </c>
      <c r="C2528" s="176"/>
      <c r="D2528" s="6"/>
      <c r="E2528" s="35" t="s">
        <v>21</v>
      </c>
      <c r="F2528" s="35" t="s">
        <v>18</v>
      </c>
      <c r="G2528" s="125">
        <v>14</v>
      </c>
      <c r="H2528" s="125">
        <v>26</v>
      </c>
      <c r="I2528" s="125">
        <v>44</v>
      </c>
      <c r="J2528" s="35">
        <v>228</v>
      </c>
      <c r="K2528" s="131">
        <v>221</v>
      </c>
      <c r="L2528" s="58"/>
      <c r="M2528" s="56"/>
    </row>
    <row r="2529" spans="1:13" ht="16.5" customHeight="1">
      <c r="A2529" s="175" t="s">
        <v>42</v>
      </c>
      <c r="B2529" s="6" t="s">
        <v>2716</v>
      </c>
      <c r="C2529" s="9"/>
      <c r="D2529" s="6">
        <v>630</v>
      </c>
      <c r="E2529" s="35" t="s">
        <v>47</v>
      </c>
      <c r="F2529" s="35" t="s">
        <v>24</v>
      </c>
      <c r="G2529" s="125">
        <v>5</v>
      </c>
      <c r="H2529" s="125">
        <v>7</v>
      </c>
      <c r="I2529" s="125">
        <v>6</v>
      </c>
      <c r="J2529" s="35">
        <v>228</v>
      </c>
      <c r="K2529" s="131">
        <v>223</v>
      </c>
      <c r="L2529" s="58">
        <f>100*(J2529*(G2529+H2529+I2529)+J2530*(G2530+H2530+I2530)+J2531*(G2531+H2531+I2531))/(D2529*1000)</f>
        <v>6.478095238095238</v>
      </c>
      <c r="M2529" s="56"/>
    </row>
    <row r="2530" spans="1:13" ht="15" customHeight="1">
      <c r="A2530" s="175"/>
      <c r="B2530" s="6" t="s">
        <v>2717</v>
      </c>
      <c r="C2530" s="106"/>
      <c r="D2530" s="6"/>
      <c r="E2530" s="35" t="s">
        <v>21</v>
      </c>
      <c r="F2530" s="35" t="s">
        <v>18</v>
      </c>
      <c r="G2530" s="125">
        <v>70</v>
      </c>
      <c r="H2530" s="125">
        <v>66</v>
      </c>
      <c r="I2530" s="125">
        <v>21</v>
      </c>
      <c r="J2530" s="35">
        <v>228</v>
      </c>
      <c r="K2530" s="131">
        <v>223</v>
      </c>
      <c r="L2530" s="58"/>
      <c r="M2530" s="56"/>
    </row>
    <row r="2531" spans="1:13" ht="15" customHeight="1">
      <c r="A2531" s="175"/>
      <c r="B2531" s="6" t="s">
        <v>2718</v>
      </c>
      <c r="C2531" s="106"/>
      <c r="D2531" s="6"/>
      <c r="E2531" s="35" t="s">
        <v>47</v>
      </c>
      <c r="F2531" s="35" t="s">
        <v>24</v>
      </c>
      <c r="G2531" s="125">
        <v>1</v>
      </c>
      <c r="H2531" s="125">
        <v>1</v>
      </c>
      <c r="I2531" s="125">
        <v>2</v>
      </c>
      <c r="J2531" s="35">
        <v>228</v>
      </c>
      <c r="K2531" s="131">
        <v>223</v>
      </c>
      <c r="L2531" s="58"/>
      <c r="M2531" s="56"/>
    </row>
    <row r="2532" spans="1:13" ht="15">
      <c r="A2532" s="175"/>
      <c r="B2532" s="6" t="s">
        <v>2719</v>
      </c>
      <c r="C2532" s="9"/>
      <c r="D2532" s="6">
        <v>630</v>
      </c>
      <c r="E2532" s="35" t="s">
        <v>24</v>
      </c>
      <c r="F2532" s="35" t="s">
        <v>22</v>
      </c>
      <c r="G2532" s="125">
        <v>37</v>
      </c>
      <c r="H2532" s="125">
        <v>23</v>
      </c>
      <c r="I2532" s="125">
        <v>66</v>
      </c>
      <c r="J2532" s="35">
        <v>226</v>
      </c>
      <c r="K2532" s="131">
        <v>220</v>
      </c>
      <c r="L2532" s="58">
        <f>100*(J2532*(G2532+H2532+I2532)+J2533*(G2533+H2533+I2533)+J2534*(G2534+H2534+I2534)+J2535*(I2535+H2535+G2535)+J2536*(G2536+H2536+I2536)+J2537*(G2537+H2537+I2537)+J2538*(I2538+H2538+G2538)+J2539*(G2539+H2539+I2539))/(D2532*1000)</f>
        <v>28.94952380952381</v>
      </c>
      <c r="M2532" s="56"/>
    </row>
    <row r="2533" spans="1:13" ht="15">
      <c r="A2533" s="175"/>
      <c r="B2533" s="6" t="s">
        <v>2720</v>
      </c>
      <c r="C2533" s="9"/>
      <c r="D2533" s="6"/>
      <c r="E2533" s="35" t="s">
        <v>24</v>
      </c>
      <c r="F2533" s="35" t="s">
        <v>22</v>
      </c>
      <c r="G2533" s="125">
        <v>44</v>
      </c>
      <c r="H2533" s="125">
        <v>32</v>
      </c>
      <c r="I2533" s="125">
        <v>39</v>
      </c>
      <c r="J2533" s="35">
        <v>226</v>
      </c>
      <c r="K2533" s="131">
        <v>220</v>
      </c>
      <c r="L2533" s="58"/>
      <c r="M2533" s="56"/>
    </row>
    <row r="2534" spans="1:13" ht="15.75">
      <c r="A2534" s="175"/>
      <c r="B2534" s="6" t="s">
        <v>2721</v>
      </c>
      <c r="C2534" s="106" t="s">
        <v>2718</v>
      </c>
      <c r="D2534" s="6"/>
      <c r="E2534" s="35" t="s">
        <v>24</v>
      </c>
      <c r="F2534" s="35" t="s">
        <v>22</v>
      </c>
      <c r="G2534" s="125">
        <v>33</v>
      </c>
      <c r="H2534" s="125">
        <v>8</v>
      </c>
      <c r="I2534" s="125">
        <v>24</v>
      </c>
      <c r="J2534" s="35">
        <v>226</v>
      </c>
      <c r="K2534" s="131">
        <v>220</v>
      </c>
      <c r="L2534" s="58"/>
      <c r="M2534" s="56"/>
    </row>
    <row r="2535" spans="1:13" ht="15">
      <c r="A2535" s="175"/>
      <c r="B2535" s="6" t="s">
        <v>2722</v>
      </c>
      <c r="C2535" s="9"/>
      <c r="D2535" s="6"/>
      <c r="E2535" s="35" t="s">
        <v>21</v>
      </c>
      <c r="F2535" s="35" t="s">
        <v>18</v>
      </c>
      <c r="G2535" s="125">
        <v>42</v>
      </c>
      <c r="H2535" s="125">
        <v>52</v>
      </c>
      <c r="I2535" s="125">
        <v>16</v>
      </c>
      <c r="J2535" s="35">
        <v>226</v>
      </c>
      <c r="K2535" s="131">
        <v>220</v>
      </c>
      <c r="L2535" s="58"/>
      <c r="M2535" s="56"/>
    </row>
    <row r="2536" spans="1:13" ht="15">
      <c r="A2536" s="175"/>
      <c r="B2536" s="6" t="s">
        <v>2723</v>
      </c>
      <c r="C2536" s="9"/>
      <c r="D2536" s="6"/>
      <c r="E2536" s="35" t="s">
        <v>47</v>
      </c>
      <c r="F2536" s="35" t="s">
        <v>47</v>
      </c>
      <c r="G2536" s="125">
        <v>51</v>
      </c>
      <c r="H2536" s="125">
        <v>64</v>
      </c>
      <c r="I2536" s="125">
        <v>30</v>
      </c>
      <c r="J2536" s="35">
        <v>226</v>
      </c>
      <c r="K2536" s="131">
        <v>220</v>
      </c>
      <c r="L2536" s="58"/>
      <c r="M2536" s="56"/>
    </row>
    <row r="2537" spans="1:13" ht="15">
      <c r="A2537" s="175"/>
      <c r="B2537" s="6" t="s">
        <v>2724</v>
      </c>
      <c r="C2537" s="9"/>
      <c r="D2537" s="6"/>
      <c r="E2537" s="35" t="s">
        <v>24</v>
      </c>
      <c r="F2537" s="35" t="s">
        <v>22</v>
      </c>
      <c r="G2537" s="125">
        <v>1</v>
      </c>
      <c r="H2537" s="125">
        <v>3</v>
      </c>
      <c r="I2537" s="125">
        <v>2</v>
      </c>
      <c r="J2537" s="35">
        <v>226</v>
      </c>
      <c r="K2537" s="131">
        <v>220</v>
      </c>
      <c r="L2537" s="58"/>
      <c r="M2537" s="56"/>
    </row>
    <row r="2538" spans="1:13" ht="15">
      <c r="A2538" s="175"/>
      <c r="B2538" s="6" t="s">
        <v>2725</v>
      </c>
      <c r="C2538" s="9"/>
      <c r="D2538" s="6"/>
      <c r="E2538" s="35" t="s">
        <v>47</v>
      </c>
      <c r="F2538" s="35" t="s">
        <v>47</v>
      </c>
      <c r="G2538" s="125">
        <v>48</v>
      </c>
      <c r="H2538" s="125">
        <v>68</v>
      </c>
      <c r="I2538" s="125">
        <v>48</v>
      </c>
      <c r="J2538" s="35">
        <v>226</v>
      </c>
      <c r="K2538" s="131">
        <v>220</v>
      </c>
      <c r="L2538" s="58"/>
      <c r="M2538" s="56"/>
    </row>
    <row r="2539" spans="1:13" ht="15">
      <c r="A2539" s="175"/>
      <c r="B2539" s="6" t="s">
        <v>72</v>
      </c>
      <c r="C2539" s="9"/>
      <c r="D2539" s="6"/>
      <c r="E2539" s="35" t="s">
        <v>47</v>
      </c>
      <c r="F2539" s="35" t="s">
        <v>24</v>
      </c>
      <c r="G2539" s="125">
        <v>34</v>
      </c>
      <c r="H2539" s="125">
        <v>20</v>
      </c>
      <c r="I2539" s="125">
        <v>22</v>
      </c>
      <c r="J2539" s="35">
        <v>226</v>
      </c>
      <c r="K2539" s="131">
        <v>220</v>
      </c>
      <c r="L2539" s="58"/>
      <c r="M2539" s="56"/>
    </row>
    <row r="2540" spans="1:13" ht="15.75" customHeight="1">
      <c r="A2540" s="163" t="s">
        <v>806</v>
      </c>
      <c r="B2540" s="6" t="s">
        <v>2726</v>
      </c>
      <c r="C2540" s="9"/>
      <c r="D2540" s="6">
        <v>630</v>
      </c>
      <c r="E2540" s="35" t="s">
        <v>648</v>
      </c>
      <c r="F2540" s="35" t="s">
        <v>648</v>
      </c>
      <c r="G2540" s="142">
        <v>9</v>
      </c>
      <c r="H2540" s="142">
        <v>8</v>
      </c>
      <c r="I2540" s="142">
        <v>21</v>
      </c>
      <c r="J2540" s="35">
        <v>235</v>
      </c>
      <c r="K2540" s="131">
        <v>232</v>
      </c>
      <c r="L2540" s="58">
        <f>100*(J2540*(G2540+H2540+I2540)+J2541*(G2541+H2541+I2541)+J2542*(G2542+H2542+I2542)+J2543*(I2543+H2543+G2543))/(D2540*1000)</f>
        <v>14.771428571428572</v>
      </c>
      <c r="M2540" s="56"/>
    </row>
    <row r="2541" spans="1:13" ht="21.75" customHeight="1">
      <c r="A2541" s="163"/>
      <c r="B2541" s="6" t="s">
        <v>2727</v>
      </c>
      <c r="C2541" s="176" t="s">
        <v>2728</v>
      </c>
      <c r="D2541" s="6"/>
      <c r="E2541" s="35" t="s">
        <v>18</v>
      </c>
      <c r="F2541" s="35" t="s">
        <v>18</v>
      </c>
      <c r="G2541" s="142">
        <v>23</v>
      </c>
      <c r="H2541" s="142">
        <v>7</v>
      </c>
      <c r="I2541" s="142">
        <v>0</v>
      </c>
      <c r="J2541" s="35">
        <v>235</v>
      </c>
      <c r="K2541" s="131">
        <v>232</v>
      </c>
      <c r="L2541" s="58"/>
      <c r="M2541" s="56"/>
    </row>
    <row r="2542" spans="1:13" ht="15" customHeight="1">
      <c r="A2542" s="163"/>
      <c r="B2542" s="6" t="s">
        <v>2729</v>
      </c>
      <c r="C2542" s="176"/>
      <c r="D2542" s="6"/>
      <c r="E2542" s="35" t="s">
        <v>30</v>
      </c>
      <c r="F2542" s="35" t="s">
        <v>24</v>
      </c>
      <c r="G2542" s="142">
        <v>93</v>
      </c>
      <c r="H2542" s="142">
        <v>123</v>
      </c>
      <c r="I2542" s="142">
        <v>90</v>
      </c>
      <c r="J2542" s="35">
        <v>235</v>
      </c>
      <c r="K2542" s="131">
        <v>232</v>
      </c>
      <c r="L2542" s="58"/>
      <c r="M2542" s="56"/>
    </row>
    <row r="2543" spans="1:13" ht="15" customHeight="1">
      <c r="A2543" s="163"/>
      <c r="B2543" s="6" t="s">
        <v>2730</v>
      </c>
      <c r="C2543" s="176"/>
      <c r="D2543" s="6"/>
      <c r="E2543" s="35" t="s">
        <v>22</v>
      </c>
      <c r="F2543" s="35" t="s">
        <v>19</v>
      </c>
      <c r="G2543" s="142">
        <v>0</v>
      </c>
      <c r="H2543" s="142">
        <v>5</v>
      </c>
      <c r="I2543" s="142">
        <v>17</v>
      </c>
      <c r="J2543" s="35">
        <v>235</v>
      </c>
      <c r="K2543" s="131">
        <v>232</v>
      </c>
      <c r="L2543" s="58"/>
      <c r="M2543" s="56"/>
    </row>
    <row r="2544" spans="1:13" ht="15" customHeight="1">
      <c r="A2544" s="163"/>
      <c r="B2544" s="6" t="s">
        <v>2731</v>
      </c>
      <c r="C2544" s="176"/>
      <c r="D2544" s="6">
        <v>400</v>
      </c>
      <c r="E2544" s="35" t="s">
        <v>21</v>
      </c>
      <c r="F2544" s="35" t="s">
        <v>24</v>
      </c>
      <c r="G2544" s="158">
        <v>27</v>
      </c>
      <c r="H2544" s="158">
        <v>15</v>
      </c>
      <c r="I2544" s="158">
        <v>24</v>
      </c>
      <c r="J2544" s="35">
        <v>230</v>
      </c>
      <c r="K2544" s="131">
        <v>221</v>
      </c>
      <c r="L2544" s="58">
        <f>100*(J2544*(G2544+H2544+I2544)+J2545*(G2545+H2545+I2545)+J2546*(G2546+H2546+I2546)+J2547*(I2547+H2547+G2547)+J2548*(G2548+H2548+I2548)+J2549*(G2549+H2549+I2549))/(D2544*1000)</f>
        <v>17.94</v>
      </c>
      <c r="M2544" s="56"/>
    </row>
    <row r="2545" spans="1:13" ht="15" customHeight="1">
      <c r="A2545" s="163"/>
      <c r="B2545" s="6" t="s">
        <v>2732</v>
      </c>
      <c r="C2545" s="176"/>
      <c r="D2545" s="6"/>
      <c r="E2545" s="35" t="s">
        <v>47</v>
      </c>
      <c r="F2545" s="35" t="s">
        <v>24</v>
      </c>
      <c r="G2545" s="159">
        <v>24</v>
      </c>
      <c r="H2545" s="159">
        <v>32</v>
      </c>
      <c r="I2545" s="159">
        <v>34</v>
      </c>
      <c r="J2545" s="35">
        <v>230</v>
      </c>
      <c r="K2545" s="131">
        <v>221</v>
      </c>
      <c r="L2545" s="58"/>
      <c r="M2545" s="56"/>
    </row>
    <row r="2546" spans="1:13" ht="15" customHeight="1">
      <c r="A2546" s="163"/>
      <c r="B2546" s="6" t="s">
        <v>2733</v>
      </c>
      <c r="C2546" s="176"/>
      <c r="D2546" s="6"/>
      <c r="E2546" s="35" t="s">
        <v>21</v>
      </c>
      <c r="F2546" s="35" t="s">
        <v>22</v>
      </c>
      <c r="G2546" s="142">
        <v>14</v>
      </c>
      <c r="H2546" s="142">
        <v>9</v>
      </c>
      <c r="I2546" s="142">
        <v>20</v>
      </c>
      <c r="J2546" s="35">
        <v>230</v>
      </c>
      <c r="K2546" s="131">
        <v>221</v>
      </c>
      <c r="L2546" s="58"/>
      <c r="M2546" s="56"/>
    </row>
    <row r="2547" spans="1:13" ht="15" customHeight="1">
      <c r="A2547" s="163"/>
      <c r="B2547" s="6" t="s">
        <v>2734</v>
      </c>
      <c r="C2547" s="176"/>
      <c r="D2547" s="6"/>
      <c r="E2547" s="35" t="s">
        <v>47</v>
      </c>
      <c r="F2547" s="35" t="s">
        <v>24</v>
      </c>
      <c r="G2547" s="142">
        <v>17</v>
      </c>
      <c r="H2547" s="142">
        <v>23</v>
      </c>
      <c r="I2547" s="142">
        <v>37</v>
      </c>
      <c r="J2547" s="35">
        <v>230</v>
      </c>
      <c r="K2547" s="131">
        <v>221</v>
      </c>
      <c r="L2547" s="58"/>
      <c r="M2547" s="56"/>
    </row>
    <row r="2548" spans="1:13" ht="15" customHeight="1">
      <c r="A2548" s="163"/>
      <c r="B2548" s="6" t="s">
        <v>2735</v>
      </c>
      <c r="C2548" s="176"/>
      <c r="D2548" s="6"/>
      <c r="E2548" s="35" t="s">
        <v>22</v>
      </c>
      <c r="F2548" s="35" t="s">
        <v>22</v>
      </c>
      <c r="G2548" s="142">
        <v>2</v>
      </c>
      <c r="H2548" s="142">
        <v>13</v>
      </c>
      <c r="I2548" s="142">
        <v>17</v>
      </c>
      <c r="J2548" s="35">
        <v>230</v>
      </c>
      <c r="K2548" s="131">
        <v>221</v>
      </c>
      <c r="L2548" s="58"/>
      <c r="M2548" s="56"/>
    </row>
    <row r="2549" spans="1:13" ht="15.75" customHeight="1">
      <c r="A2549" s="163"/>
      <c r="B2549" s="6" t="s">
        <v>2736</v>
      </c>
      <c r="C2549" s="176"/>
      <c r="D2549" s="6"/>
      <c r="E2549" s="35" t="s">
        <v>18</v>
      </c>
      <c r="F2549" s="35" t="s">
        <v>19</v>
      </c>
      <c r="G2549" s="159">
        <v>0</v>
      </c>
      <c r="H2549" s="159">
        <v>0</v>
      </c>
      <c r="I2549" s="159">
        <v>4</v>
      </c>
      <c r="J2549" s="35">
        <v>230</v>
      </c>
      <c r="K2549" s="131">
        <v>221</v>
      </c>
      <c r="L2549" s="58"/>
      <c r="M2549" s="56"/>
    </row>
    <row r="2550" spans="1:13" ht="15.75" customHeight="1">
      <c r="A2550" s="170" t="s">
        <v>42</v>
      </c>
      <c r="B2550" s="6" t="s">
        <v>2737</v>
      </c>
      <c r="C2550" s="9"/>
      <c r="D2550" s="6">
        <v>400</v>
      </c>
      <c r="E2550" s="35" t="s">
        <v>21</v>
      </c>
      <c r="F2550" s="35" t="s">
        <v>21</v>
      </c>
      <c r="G2550" s="125">
        <v>1</v>
      </c>
      <c r="H2550" s="125">
        <v>2</v>
      </c>
      <c r="I2550" s="125">
        <v>7</v>
      </c>
      <c r="J2550" s="35">
        <v>236</v>
      </c>
      <c r="K2550" s="131">
        <v>231</v>
      </c>
      <c r="L2550" s="58">
        <f>100*(J2550*(G2550+H2550+I2550)+J2551*(G2551+H2551+I2551)+J2552*(G2552+H2552+I2552)+J2553*(I2553+H2553+G2553)+J2554*(G2554+H2554+I2554))/(D2550*1000)</f>
        <v>5.31</v>
      </c>
      <c r="M2550" s="56"/>
    </row>
    <row r="2551" spans="1:13" ht="15.75" customHeight="1">
      <c r="A2551" s="170"/>
      <c r="B2551" s="6" t="s">
        <v>2738</v>
      </c>
      <c r="C2551" s="164" t="s">
        <v>2739</v>
      </c>
      <c r="D2551" s="6"/>
      <c r="E2551" s="35" t="s">
        <v>18</v>
      </c>
      <c r="F2551" s="35" t="s">
        <v>19</v>
      </c>
      <c r="G2551" s="142">
        <v>5</v>
      </c>
      <c r="H2551" s="142">
        <v>7</v>
      </c>
      <c r="I2551" s="142">
        <v>6</v>
      </c>
      <c r="J2551" s="35">
        <v>236</v>
      </c>
      <c r="K2551" s="131">
        <v>231</v>
      </c>
      <c r="L2551" s="58"/>
      <c r="M2551" s="56"/>
    </row>
    <row r="2552" spans="1:13" ht="15.75" customHeight="1">
      <c r="A2552" s="170"/>
      <c r="B2552" s="6" t="s">
        <v>2740</v>
      </c>
      <c r="C2552" s="164"/>
      <c r="D2552" s="6"/>
      <c r="E2552" s="35" t="s">
        <v>47</v>
      </c>
      <c r="F2552" s="35" t="s">
        <v>24</v>
      </c>
      <c r="G2552" s="125">
        <v>8</v>
      </c>
      <c r="H2552" s="125">
        <v>22</v>
      </c>
      <c r="I2552" s="125">
        <v>2</v>
      </c>
      <c r="J2552" s="35">
        <v>236</v>
      </c>
      <c r="K2552" s="131">
        <v>231</v>
      </c>
      <c r="L2552" s="58"/>
      <c r="M2552" s="56"/>
    </row>
    <row r="2553" spans="1:13" ht="15">
      <c r="A2553" s="170"/>
      <c r="B2553" s="6" t="s">
        <v>2741</v>
      </c>
      <c r="C2553" s="164"/>
      <c r="D2553" s="6"/>
      <c r="E2553" s="35" t="s">
        <v>47</v>
      </c>
      <c r="F2553" s="35" t="s">
        <v>18</v>
      </c>
      <c r="G2553" s="125">
        <v>1</v>
      </c>
      <c r="H2553" s="125">
        <v>0</v>
      </c>
      <c r="I2553" s="125">
        <v>0</v>
      </c>
      <c r="J2553" s="35">
        <v>236</v>
      </c>
      <c r="K2553" s="131">
        <v>231</v>
      </c>
      <c r="L2553" s="58"/>
      <c r="M2553" s="56"/>
    </row>
    <row r="2554" spans="1:13" ht="15">
      <c r="A2554" s="170"/>
      <c r="B2554" s="6" t="s">
        <v>2742</v>
      </c>
      <c r="C2554" s="164"/>
      <c r="D2554" s="6"/>
      <c r="E2554" s="35" t="s">
        <v>18</v>
      </c>
      <c r="F2554" s="35" t="s">
        <v>19</v>
      </c>
      <c r="G2554" s="142">
        <v>15</v>
      </c>
      <c r="H2554" s="142">
        <v>9</v>
      </c>
      <c r="I2554" s="142">
        <v>5</v>
      </c>
      <c r="J2554" s="35">
        <v>236</v>
      </c>
      <c r="K2554" s="131">
        <v>231</v>
      </c>
      <c r="L2554" s="58"/>
      <c r="M2554" s="56"/>
    </row>
    <row r="2555" spans="1:13" ht="15">
      <c r="A2555" s="170"/>
      <c r="B2555" s="6" t="s">
        <v>2743</v>
      </c>
      <c r="C2555" s="9"/>
      <c r="D2555" s="6">
        <v>630</v>
      </c>
      <c r="E2555" s="35" t="s">
        <v>24</v>
      </c>
      <c r="F2555" s="35" t="s">
        <v>22</v>
      </c>
      <c r="G2555" s="158">
        <v>6</v>
      </c>
      <c r="H2555" s="158">
        <v>11</v>
      </c>
      <c r="I2555" s="158">
        <v>4</v>
      </c>
      <c r="J2555" s="35">
        <v>224</v>
      </c>
      <c r="K2555" s="131">
        <v>223</v>
      </c>
      <c r="L2555" s="58">
        <f>100*(J2555*(G2555+H2555+I2555)+J2556*(G2556+H2556+I2556)+J2557*(G2557+H2557+I2557))/(D2555*1000)</f>
        <v>2.382222222222222</v>
      </c>
      <c r="M2555" s="56"/>
    </row>
    <row r="2556" spans="1:13" ht="15">
      <c r="A2556" s="170"/>
      <c r="B2556" s="6" t="s">
        <v>2744</v>
      </c>
      <c r="C2556" s="9"/>
      <c r="D2556" s="6"/>
      <c r="E2556" s="35" t="s">
        <v>18</v>
      </c>
      <c r="F2556" s="35" t="s">
        <v>19</v>
      </c>
      <c r="G2556" s="158">
        <v>2</v>
      </c>
      <c r="H2556" s="158">
        <v>4</v>
      </c>
      <c r="I2556" s="158">
        <v>1</v>
      </c>
      <c r="J2556" s="35">
        <v>224</v>
      </c>
      <c r="K2556" s="131">
        <v>223</v>
      </c>
      <c r="L2556" s="58"/>
      <c r="M2556" s="56"/>
    </row>
    <row r="2557" spans="1:13" ht="15">
      <c r="A2557" s="170"/>
      <c r="B2557" s="6" t="s">
        <v>1378</v>
      </c>
      <c r="C2557" s="9"/>
      <c r="D2557" s="6"/>
      <c r="E2557" s="35" t="s">
        <v>47</v>
      </c>
      <c r="F2557" s="35" t="s">
        <v>18</v>
      </c>
      <c r="G2557" s="142">
        <v>13</v>
      </c>
      <c r="H2557" s="142">
        <v>4</v>
      </c>
      <c r="I2557" s="142">
        <v>22</v>
      </c>
      <c r="J2557" s="35">
        <v>224</v>
      </c>
      <c r="K2557" s="131">
        <v>223</v>
      </c>
      <c r="L2557" s="58"/>
      <c r="M2557" s="56"/>
    </row>
    <row r="2558" spans="1:13" s="77" customFormat="1" ht="63">
      <c r="A2558" s="110" t="s">
        <v>325</v>
      </c>
      <c r="B2558" s="17" t="s">
        <v>2745</v>
      </c>
      <c r="C2558" s="16"/>
      <c r="D2558" s="17">
        <v>1000</v>
      </c>
      <c r="E2558" s="35"/>
      <c r="F2558" s="35"/>
      <c r="G2558" s="160">
        <v>313</v>
      </c>
      <c r="H2558" s="160">
        <v>384</v>
      </c>
      <c r="I2558" s="160">
        <v>400</v>
      </c>
      <c r="J2558" s="35">
        <v>238</v>
      </c>
      <c r="K2558" s="131">
        <v>232</v>
      </c>
      <c r="L2558" s="76">
        <f>100*(J2558*(G2558+H2558+I2558))/(D2558*1000)</f>
        <v>26.1086</v>
      </c>
      <c r="M2558" s="133"/>
    </row>
    <row r="2559" spans="1:13" ht="15.75" customHeight="1">
      <c r="A2559" s="171" t="s">
        <v>281</v>
      </c>
      <c r="B2559" s="6" t="s">
        <v>2746</v>
      </c>
      <c r="C2559" s="9"/>
      <c r="D2559" s="6">
        <v>400</v>
      </c>
      <c r="E2559" s="35" t="s">
        <v>30</v>
      </c>
      <c r="F2559" s="35" t="s">
        <v>24</v>
      </c>
      <c r="G2559" s="125">
        <v>1</v>
      </c>
      <c r="H2559" s="125">
        <v>1</v>
      </c>
      <c r="I2559" s="125">
        <v>25</v>
      </c>
      <c r="J2559" s="35">
        <v>241</v>
      </c>
      <c r="K2559" s="131">
        <v>235</v>
      </c>
      <c r="L2559" s="58">
        <f>100*(J2559*(G2559+H2559+I2559)+J2560*(G2560+H2560+I2560)+J2561*(G2561+H2561+I2561))/(D2559*1000)</f>
        <v>3.67525</v>
      </c>
      <c r="M2559" s="56"/>
    </row>
    <row r="2560" spans="1:13" ht="31.5">
      <c r="A2560" s="171"/>
      <c r="B2560" s="6" t="s">
        <v>2747</v>
      </c>
      <c r="C2560" s="103" t="s">
        <v>2219</v>
      </c>
      <c r="D2560" s="6"/>
      <c r="E2560" s="35" t="s">
        <v>18</v>
      </c>
      <c r="F2560" s="35" t="s">
        <v>22</v>
      </c>
      <c r="G2560" s="125">
        <v>3</v>
      </c>
      <c r="H2560" s="125">
        <v>10</v>
      </c>
      <c r="I2560" s="125">
        <v>12</v>
      </c>
      <c r="J2560" s="35">
        <v>241</v>
      </c>
      <c r="K2560" s="131">
        <v>235</v>
      </c>
      <c r="L2560" s="58"/>
      <c r="M2560" s="56"/>
    </row>
    <row r="2561" spans="1:13" ht="15">
      <c r="A2561" s="171"/>
      <c r="B2561" s="6" t="s">
        <v>2748</v>
      </c>
      <c r="C2561" s="9"/>
      <c r="D2561" s="6"/>
      <c r="E2561" s="35" t="s">
        <v>47</v>
      </c>
      <c r="F2561" s="35" t="s">
        <v>24</v>
      </c>
      <c r="G2561" s="125">
        <v>3</v>
      </c>
      <c r="H2561" s="125">
        <v>4</v>
      </c>
      <c r="I2561" s="125">
        <v>2</v>
      </c>
      <c r="J2561" s="35">
        <v>241</v>
      </c>
      <c r="K2561" s="131">
        <v>235</v>
      </c>
      <c r="L2561" s="58"/>
      <c r="M2561" s="56"/>
    </row>
    <row r="2562" spans="1:13" ht="15">
      <c r="A2562" s="171"/>
      <c r="B2562" s="6" t="s">
        <v>2749</v>
      </c>
      <c r="C2562" s="9"/>
      <c r="D2562" s="6">
        <v>400</v>
      </c>
      <c r="E2562" s="35" t="s">
        <v>21</v>
      </c>
      <c r="F2562" s="35" t="s">
        <v>18</v>
      </c>
      <c r="G2562" s="125">
        <v>33</v>
      </c>
      <c r="H2562" s="125">
        <v>37</v>
      </c>
      <c r="I2562" s="125">
        <v>34</v>
      </c>
      <c r="J2562" s="35">
        <v>233</v>
      </c>
      <c r="K2562" s="131">
        <v>231</v>
      </c>
      <c r="L2562" s="58">
        <f>100*(J2562*(G2562+H2562+I2562)+J2563*(G2563+H2563+I2563)+J2564*(G2564+H2564+I2564)+J2565*(I2565+H2565+G2565)+J2566*(G2566+H2566+I2566)+J2567*(G2567+H2567+I2567)+J2568*(I2568+H2568+G2568)+J2569*(G2569+H2569+I2569))/(D2562*1000)</f>
        <v>23.158</v>
      </c>
      <c r="M2562" s="56"/>
    </row>
    <row r="2563" spans="1:13" ht="15">
      <c r="A2563" s="171"/>
      <c r="B2563" s="6" t="s">
        <v>2750</v>
      </c>
      <c r="C2563" s="9"/>
      <c r="D2563" s="6"/>
      <c r="E2563" s="35" t="s">
        <v>21</v>
      </c>
      <c r="F2563" s="35" t="s">
        <v>24</v>
      </c>
      <c r="G2563" s="125">
        <v>13</v>
      </c>
      <c r="H2563" s="125">
        <v>1</v>
      </c>
      <c r="I2563" s="125">
        <v>7</v>
      </c>
      <c r="J2563" s="35">
        <v>228</v>
      </c>
      <c r="K2563" s="131">
        <v>220</v>
      </c>
      <c r="L2563" s="58"/>
      <c r="M2563" s="56"/>
    </row>
    <row r="2564" spans="1:13" ht="15">
      <c r="A2564" s="171"/>
      <c r="B2564" s="6" t="s">
        <v>1420</v>
      </c>
      <c r="C2564" s="9"/>
      <c r="D2564" s="6"/>
      <c r="E2564" s="35" t="s">
        <v>21</v>
      </c>
      <c r="F2564" s="35" t="s">
        <v>18</v>
      </c>
      <c r="G2564" s="125">
        <v>17</v>
      </c>
      <c r="H2564" s="125">
        <v>24</v>
      </c>
      <c r="I2564" s="125">
        <v>24</v>
      </c>
      <c r="J2564" s="35">
        <v>228</v>
      </c>
      <c r="K2564" s="131">
        <v>220</v>
      </c>
      <c r="L2564" s="58"/>
      <c r="M2564" s="56"/>
    </row>
    <row r="2565" spans="1:13" ht="15">
      <c r="A2565" s="171"/>
      <c r="B2565" s="6" t="s">
        <v>2751</v>
      </c>
      <c r="C2565" s="9"/>
      <c r="D2565" s="6"/>
      <c r="E2565" s="35" t="s">
        <v>24</v>
      </c>
      <c r="F2565" s="35" t="s">
        <v>22</v>
      </c>
      <c r="G2565" s="125">
        <v>6</v>
      </c>
      <c r="H2565" s="125">
        <v>7</v>
      </c>
      <c r="I2565" s="125">
        <v>15</v>
      </c>
      <c r="J2565" s="35">
        <v>228</v>
      </c>
      <c r="K2565" s="131">
        <v>220</v>
      </c>
      <c r="L2565" s="58"/>
      <c r="M2565" s="56"/>
    </row>
    <row r="2566" spans="1:13" ht="15">
      <c r="A2566" s="171"/>
      <c r="B2566" s="6" t="s">
        <v>2752</v>
      </c>
      <c r="C2566" s="9"/>
      <c r="D2566" s="6"/>
      <c r="E2566" s="35" t="s">
        <v>79</v>
      </c>
      <c r="F2566" s="35" t="s">
        <v>79</v>
      </c>
      <c r="G2566" s="125">
        <v>1</v>
      </c>
      <c r="H2566" s="125">
        <v>1</v>
      </c>
      <c r="I2566" s="125">
        <v>0</v>
      </c>
      <c r="J2566" s="35">
        <v>228</v>
      </c>
      <c r="K2566" s="131">
        <v>220</v>
      </c>
      <c r="L2566" s="58"/>
      <c r="M2566" s="56"/>
    </row>
    <row r="2567" spans="1:13" ht="15">
      <c r="A2567" s="171"/>
      <c r="B2567" s="6" t="s">
        <v>2753</v>
      </c>
      <c r="C2567" s="9"/>
      <c r="D2567" s="6"/>
      <c r="E2567" s="35" t="s">
        <v>26</v>
      </c>
      <c r="F2567" s="35" t="s">
        <v>24</v>
      </c>
      <c r="G2567" s="125">
        <v>2</v>
      </c>
      <c r="H2567" s="125">
        <v>3</v>
      </c>
      <c r="I2567" s="125">
        <v>13</v>
      </c>
      <c r="J2567" s="35">
        <v>228</v>
      </c>
      <c r="K2567" s="131">
        <v>220</v>
      </c>
      <c r="L2567" s="58"/>
      <c r="M2567" s="56"/>
    </row>
    <row r="2568" spans="1:13" ht="15">
      <c r="A2568" s="171"/>
      <c r="B2568" s="6" t="s">
        <v>2754</v>
      </c>
      <c r="C2568" s="9"/>
      <c r="D2568" s="6"/>
      <c r="E2568" s="35" t="s">
        <v>26</v>
      </c>
      <c r="F2568" s="35" t="s">
        <v>21</v>
      </c>
      <c r="G2568" s="125">
        <v>8</v>
      </c>
      <c r="H2568" s="125">
        <v>12</v>
      </c>
      <c r="I2568" s="125">
        <v>2</v>
      </c>
      <c r="J2568" s="35">
        <v>228</v>
      </c>
      <c r="K2568" s="131">
        <v>220</v>
      </c>
      <c r="L2568" s="58"/>
      <c r="M2568" s="56"/>
    </row>
    <row r="2569" spans="1:13" ht="15">
      <c r="A2569" s="171"/>
      <c r="B2569" s="6" t="s">
        <v>2755</v>
      </c>
      <c r="C2569" s="9"/>
      <c r="D2569" s="6"/>
      <c r="E2569" s="35" t="s">
        <v>26</v>
      </c>
      <c r="F2569" s="35" t="s">
        <v>24</v>
      </c>
      <c r="G2569" s="125">
        <v>46</v>
      </c>
      <c r="H2569" s="125">
        <v>54</v>
      </c>
      <c r="I2569" s="125">
        <v>44</v>
      </c>
      <c r="J2569" s="35">
        <v>228</v>
      </c>
      <c r="K2569" s="131">
        <v>220</v>
      </c>
      <c r="L2569" s="58"/>
      <c r="M2569" s="56"/>
    </row>
    <row r="2570" spans="1:13" ht="15.75" customHeight="1">
      <c r="A2570" s="163" t="s">
        <v>555</v>
      </c>
      <c r="B2570" s="6" t="s">
        <v>2756</v>
      </c>
      <c r="C2570" s="9"/>
      <c r="D2570" s="6">
        <v>1000</v>
      </c>
      <c r="E2570" s="35" t="s">
        <v>26</v>
      </c>
      <c r="F2570" s="35" t="s">
        <v>24</v>
      </c>
      <c r="G2570" s="125">
        <v>0</v>
      </c>
      <c r="H2570" s="125">
        <v>7</v>
      </c>
      <c r="I2570" s="125">
        <v>11</v>
      </c>
      <c r="J2570" s="35">
        <v>235</v>
      </c>
      <c r="K2570" s="131">
        <v>230</v>
      </c>
      <c r="L2570" s="58">
        <f>100*(J2570*(G2570+H2570+I2570)+J2571*(G2571+H2571+I2571)+J2572*(G2572+H2572+I2572)+J2573*(I2573+H2573+G2573)+J2574*(G2574+H2574+I2574)+J2575*(G2575+H2575+I2575)+J2576*(I2576+H2576+G2576)+J2577*(G2577+H2577+I2577))/(D2570*1000)</f>
        <v>53.4625</v>
      </c>
      <c r="M2570" s="56"/>
    </row>
    <row r="2571" spans="1:13" ht="15" customHeight="1">
      <c r="A2571" s="163"/>
      <c r="B2571" s="6" t="s">
        <v>2757</v>
      </c>
      <c r="C2571" s="172" t="s">
        <v>2758</v>
      </c>
      <c r="D2571" s="6"/>
      <c r="E2571" s="35" t="s">
        <v>47</v>
      </c>
      <c r="F2571" s="35" t="s">
        <v>24</v>
      </c>
      <c r="G2571" s="125">
        <v>1</v>
      </c>
      <c r="H2571" s="125">
        <v>0</v>
      </c>
      <c r="I2571" s="125">
        <v>1</v>
      </c>
      <c r="J2571" s="35">
        <v>235</v>
      </c>
      <c r="K2571" s="131">
        <v>230</v>
      </c>
      <c r="L2571" s="58"/>
      <c r="M2571" s="56"/>
    </row>
    <row r="2572" spans="1:13" ht="15" customHeight="1">
      <c r="A2572" s="163"/>
      <c r="B2572" s="6" t="s">
        <v>2759</v>
      </c>
      <c r="C2572" s="172"/>
      <c r="D2572" s="6"/>
      <c r="E2572" s="35" t="s">
        <v>30</v>
      </c>
      <c r="F2572" s="35" t="s">
        <v>21</v>
      </c>
      <c r="G2572" s="125">
        <v>142</v>
      </c>
      <c r="H2572" s="125">
        <v>196</v>
      </c>
      <c r="I2572" s="125">
        <v>163</v>
      </c>
      <c r="J2572" s="35">
        <v>235</v>
      </c>
      <c r="K2572" s="131">
        <v>230</v>
      </c>
      <c r="L2572" s="58"/>
      <c r="M2572" s="56"/>
    </row>
    <row r="2573" spans="1:13" ht="15" customHeight="1">
      <c r="A2573" s="163"/>
      <c r="B2573" s="6" t="s">
        <v>2760</v>
      </c>
      <c r="C2573" s="172"/>
      <c r="D2573" s="6"/>
      <c r="E2573" s="35" t="s">
        <v>30</v>
      </c>
      <c r="F2573" s="35" t="s">
        <v>21</v>
      </c>
      <c r="G2573" s="125">
        <v>146</v>
      </c>
      <c r="H2573" s="125">
        <v>179</v>
      </c>
      <c r="I2573" s="125">
        <v>158</v>
      </c>
      <c r="J2573" s="35">
        <v>235</v>
      </c>
      <c r="K2573" s="131">
        <v>230</v>
      </c>
      <c r="L2573" s="58"/>
      <c r="M2573" s="56"/>
    </row>
    <row r="2574" spans="1:13" ht="15" customHeight="1">
      <c r="A2574" s="163"/>
      <c r="B2574" s="6" t="s">
        <v>2761</v>
      </c>
      <c r="C2574" s="172"/>
      <c r="D2574" s="6"/>
      <c r="E2574" s="35" t="s">
        <v>47</v>
      </c>
      <c r="F2574" s="35" t="s">
        <v>24</v>
      </c>
      <c r="G2574" s="125">
        <v>91</v>
      </c>
      <c r="H2574" s="125">
        <v>124</v>
      </c>
      <c r="I2574" s="125">
        <v>98</v>
      </c>
      <c r="J2574" s="35">
        <v>235</v>
      </c>
      <c r="K2574" s="131">
        <v>230</v>
      </c>
      <c r="L2574" s="58"/>
      <c r="M2574" s="56"/>
    </row>
    <row r="2575" spans="1:13" ht="15" customHeight="1">
      <c r="A2575" s="163"/>
      <c r="B2575" s="6" t="s">
        <v>2762</v>
      </c>
      <c r="C2575" s="172"/>
      <c r="D2575" s="6"/>
      <c r="E2575" s="35" t="s">
        <v>30</v>
      </c>
      <c r="F2575" s="35" t="s">
        <v>21</v>
      </c>
      <c r="G2575" s="125">
        <v>156</v>
      </c>
      <c r="H2575" s="125">
        <v>3</v>
      </c>
      <c r="I2575" s="125">
        <v>113</v>
      </c>
      <c r="J2575" s="35">
        <v>235</v>
      </c>
      <c r="K2575" s="131">
        <v>230</v>
      </c>
      <c r="L2575" s="58"/>
      <c r="M2575" s="56"/>
    </row>
    <row r="2576" spans="1:13" ht="15" customHeight="1">
      <c r="A2576" s="163"/>
      <c r="B2576" s="6" t="s">
        <v>2763</v>
      </c>
      <c r="C2576" s="172"/>
      <c r="D2576" s="6"/>
      <c r="E2576" s="35" t="s">
        <v>327</v>
      </c>
      <c r="F2576" s="35" t="s">
        <v>21</v>
      </c>
      <c r="G2576" s="125">
        <v>200</v>
      </c>
      <c r="H2576" s="125">
        <v>243</v>
      </c>
      <c r="I2576" s="125">
        <v>214</v>
      </c>
      <c r="J2576" s="35">
        <v>235</v>
      </c>
      <c r="K2576" s="131">
        <v>230</v>
      </c>
      <c r="L2576" s="58"/>
      <c r="M2576" s="56"/>
    </row>
    <row r="2577" spans="1:13" ht="15.75" customHeight="1">
      <c r="A2577" s="163"/>
      <c r="B2577" s="6" t="s">
        <v>2764</v>
      </c>
      <c r="C2577" s="172"/>
      <c r="D2577" s="6"/>
      <c r="E2577" s="35" t="s">
        <v>82</v>
      </c>
      <c r="F2577" s="35" t="s">
        <v>24</v>
      </c>
      <c r="G2577" s="125">
        <v>7</v>
      </c>
      <c r="H2577" s="125">
        <v>4</v>
      </c>
      <c r="I2577" s="125">
        <v>18</v>
      </c>
      <c r="J2577" s="35">
        <v>235</v>
      </c>
      <c r="K2577" s="131">
        <v>230</v>
      </c>
      <c r="L2577" s="58"/>
      <c r="M2577" s="56"/>
    </row>
    <row r="2578" spans="1:13" ht="15.75" customHeight="1">
      <c r="A2578" s="170" t="s">
        <v>755</v>
      </c>
      <c r="B2578" s="6" t="s">
        <v>2765</v>
      </c>
      <c r="C2578" s="173" t="s">
        <v>2766</v>
      </c>
      <c r="D2578" s="6">
        <v>630</v>
      </c>
      <c r="E2578" s="35" t="s">
        <v>30</v>
      </c>
      <c r="F2578" s="35" t="s">
        <v>30</v>
      </c>
      <c r="G2578" s="125">
        <v>42</v>
      </c>
      <c r="H2578" s="125">
        <v>55</v>
      </c>
      <c r="I2578" s="125">
        <v>27</v>
      </c>
      <c r="J2578" s="126">
        <v>233</v>
      </c>
      <c r="K2578" s="127">
        <v>228</v>
      </c>
      <c r="L2578" s="58">
        <f>100*(J2578*(G2578+H2578+I2578)+J2579*(G2579+H2579+I2579)+J2580*(G2580+H2580+I2580)+J2581*(I2581+H2581+G2581)+J2582*(G2582+H2582+I2582)+J2583*(G2583+H2583+I2583)+J2584*(G2584+H2584+I2584)+J2585*(I2585+H2585+G2585)+J2586*(G2586+H2586+I2586)+J2587*(I2587+H2587+G2587)+J2588*(G2588+H2588+I2588)+J2589*(G2589+H2589+I2589))/(D2578*1000)</f>
        <v>36.46634920634921</v>
      </c>
      <c r="M2578" s="56"/>
    </row>
    <row r="2579" spans="1:13" ht="15.75" customHeight="1">
      <c r="A2579" s="170"/>
      <c r="B2579" s="7" t="s">
        <v>2767</v>
      </c>
      <c r="C2579" s="173"/>
      <c r="D2579" s="6"/>
      <c r="E2579" s="35" t="s">
        <v>24</v>
      </c>
      <c r="F2579" s="35" t="s">
        <v>24</v>
      </c>
      <c r="G2579" s="125">
        <v>1</v>
      </c>
      <c r="H2579" s="125">
        <v>0</v>
      </c>
      <c r="I2579" s="125">
        <v>3</v>
      </c>
      <c r="J2579" s="126">
        <v>233</v>
      </c>
      <c r="K2579" s="127">
        <v>228</v>
      </c>
      <c r="L2579" s="58"/>
      <c r="M2579" s="56"/>
    </row>
    <row r="2580" spans="1:13" ht="15">
      <c r="A2580" s="170"/>
      <c r="B2580" s="7" t="s">
        <v>2449</v>
      </c>
      <c r="C2580" s="173"/>
      <c r="D2580" s="6"/>
      <c r="E2580" s="35" t="s">
        <v>26</v>
      </c>
      <c r="F2580" s="35" t="s">
        <v>18</v>
      </c>
      <c r="G2580" s="125">
        <v>33</v>
      </c>
      <c r="H2580" s="125">
        <v>37</v>
      </c>
      <c r="I2580" s="125">
        <v>28</v>
      </c>
      <c r="J2580" s="126">
        <v>233</v>
      </c>
      <c r="K2580" s="127">
        <v>228</v>
      </c>
      <c r="L2580" s="58"/>
      <c r="M2580" s="56"/>
    </row>
    <row r="2581" spans="1:13" ht="15">
      <c r="A2581" s="170"/>
      <c r="B2581" s="7" t="s">
        <v>2157</v>
      </c>
      <c r="C2581" s="173"/>
      <c r="D2581" s="6"/>
      <c r="E2581" s="35" t="s">
        <v>24</v>
      </c>
      <c r="F2581" s="35" t="s">
        <v>22</v>
      </c>
      <c r="G2581" s="125">
        <v>22</v>
      </c>
      <c r="H2581" s="125">
        <v>17</v>
      </c>
      <c r="I2581" s="125">
        <v>37</v>
      </c>
      <c r="J2581" s="126">
        <v>233</v>
      </c>
      <c r="K2581" s="127">
        <v>228</v>
      </c>
      <c r="L2581" s="58"/>
      <c r="M2581" s="56"/>
    </row>
    <row r="2582" spans="1:13" ht="15">
      <c r="A2582" s="170"/>
      <c r="B2582" s="7" t="s">
        <v>2768</v>
      </c>
      <c r="C2582" s="173"/>
      <c r="D2582" s="6"/>
      <c r="E2582" s="35" t="s">
        <v>19</v>
      </c>
      <c r="F2582" s="35" t="s">
        <v>19</v>
      </c>
      <c r="G2582" s="125">
        <v>15</v>
      </c>
      <c r="H2582" s="125">
        <v>25</v>
      </c>
      <c r="I2582" s="125">
        <v>9</v>
      </c>
      <c r="J2582" s="126">
        <v>233</v>
      </c>
      <c r="K2582" s="127">
        <v>228</v>
      </c>
      <c r="L2582" s="58"/>
      <c r="M2582" s="56"/>
    </row>
    <row r="2583" spans="1:13" ht="15">
      <c r="A2583" s="170"/>
      <c r="B2583" s="7" t="s">
        <v>2416</v>
      </c>
      <c r="C2583" s="173"/>
      <c r="D2583" s="6"/>
      <c r="E2583" s="35" t="s">
        <v>82</v>
      </c>
      <c r="F2583" s="35" t="s">
        <v>24</v>
      </c>
      <c r="G2583" s="125">
        <v>3</v>
      </c>
      <c r="H2583" s="125">
        <v>3</v>
      </c>
      <c r="I2583" s="125">
        <v>0</v>
      </c>
      <c r="J2583" s="126">
        <v>233</v>
      </c>
      <c r="K2583" s="127">
        <v>228</v>
      </c>
      <c r="L2583" s="58"/>
      <c r="M2583" s="56"/>
    </row>
    <row r="2584" spans="1:13" ht="15">
      <c r="A2584" s="170"/>
      <c r="B2584" s="7" t="s">
        <v>2769</v>
      </c>
      <c r="C2584" s="173"/>
      <c r="D2584" s="6"/>
      <c r="E2584" s="35" t="s">
        <v>18</v>
      </c>
      <c r="F2584" s="35" t="s">
        <v>19</v>
      </c>
      <c r="G2584" s="125">
        <v>45</v>
      </c>
      <c r="H2584" s="125">
        <v>24</v>
      </c>
      <c r="I2584" s="125">
        <v>10</v>
      </c>
      <c r="J2584" s="126">
        <v>233</v>
      </c>
      <c r="K2584" s="127">
        <v>228</v>
      </c>
      <c r="L2584" s="58"/>
      <c r="M2584" s="56"/>
    </row>
    <row r="2585" spans="1:13" ht="15">
      <c r="A2585" s="170"/>
      <c r="B2585" s="7" t="s">
        <v>2770</v>
      </c>
      <c r="C2585" s="173"/>
      <c r="D2585" s="6"/>
      <c r="E2585" s="35" t="s">
        <v>18</v>
      </c>
      <c r="F2585" s="35" t="s">
        <v>19</v>
      </c>
      <c r="G2585" s="125">
        <v>36</v>
      </c>
      <c r="H2585" s="125">
        <v>55</v>
      </c>
      <c r="I2585" s="125">
        <v>38</v>
      </c>
      <c r="J2585" s="126">
        <v>233</v>
      </c>
      <c r="K2585" s="127">
        <v>228</v>
      </c>
      <c r="L2585" s="58"/>
      <c r="M2585" s="56"/>
    </row>
    <row r="2586" spans="1:13" ht="15">
      <c r="A2586" s="170"/>
      <c r="B2586" s="7" t="s">
        <v>2771</v>
      </c>
      <c r="C2586" s="173"/>
      <c r="D2586" s="6"/>
      <c r="E2586" s="35" t="s">
        <v>24</v>
      </c>
      <c r="F2586" s="35" t="s">
        <v>18</v>
      </c>
      <c r="G2586" s="125">
        <v>44</v>
      </c>
      <c r="H2586" s="125">
        <v>66</v>
      </c>
      <c r="I2586" s="125">
        <v>52</v>
      </c>
      <c r="J2586" s="126">
        <v>233</v>
      </c>
      <c r="K2586" s="127">
        <v>228</v>
      </c>
      <c r="L2586" s="58"/>
      <c r="M2586" s="56"/>
    </row>
    <row r="2587" spans="1:13" ht="15">
      <c r="A2587" s="170"/>
      <c r="B2587" s="7" t="s">
        <v>2772</v>
      </c>
      <c r="C2587" s="173"/>
      <c r="D2587" s="6"/>
      <c r="E2587" s="35" t="s">
        <v>24</v>
      </c>
      <c r="F2587" s="35" t="s">
        <v>22</v>
      </c>
      <c r="G2587" s="125">
        <v>45</v>
      </c>
      <c r="H2587" s="125">
        <v>62</v>
      </c>
      <c r="I2587" s="125">
        <v>80</v>
      </c>
      <c r="J2587" s="126">
        <v>233</v>
      </c>
      <c r="K2587" s="127">
        <v>228</v>
      </c>
      <c r="L2587" s="58"/>
      <c r="M2587" s="56"/>
    </row>
    <row r="2588" spans="1:13" ht="15">
      <c r="A2588" s="170"/>
      <c r="B2588" s="7" t="s">
        <v>2773</v>
      </c>
      <c r="C2588" s="173"/>
      <c r="D2588" s="6"/>
      <c r="E2588" s="35" t="s">
        <v>21</v>
      </c>
      <c r="F2588" s="35" t="s">
        <v>24</v>
      </c>
      <c r="G2588" s="125">
        <v>1</v>
      </c>
      <c r="H2588" s="125">
        <v>0</v>
      </c>
      <c r="I2588" s="125">
        <v>0</v>
      </c>
      <c r="J2588" s="126">
        <v>233</v>
      </c>
      <c r="K2588" s="127">
        <v>228</v>
      </c>
      <c r="L2588" s="58"/>
      <c r="M2588" s="56"/>
    </row>
    <row r="2589" spans="1:13" ht="15">
      <c r="A2589" s="170"/>
      <c r="B2589" s="7" t="s">
        <v>2774</v>
      </c>
      <c r="C2589" s="173"/>
      <c r="D2589" s="6"/>
      <c r="E2589" s="126" t="s">
        <v>30</v>
      </c>
      <c r="F2589" s="126" t="s">
        <v>30</v>
      </c>
      <c r="G2589" s="125">
        <v>24</v>
      </c>
      <c r="H2589" s="125">
        <v>15</v>
      </c>
      <c r="I2589" s="125">
        <v>32</v>
      </c>
      <c r="J2589" s="126">
        <v>233</v>
      </c>
      <c r="K2589" s="127">
        <v>228</v>
      </c>
      <c r="L2589" s="58"/>
      <c r="M2589" s="56"/>
    </row>
    <row r="2590" spans="1:13" ht="15.75" customHeight="1">
      <c r="A2590" s="165" t="s">
        <v>325</v>
      </c>
      <c r="B2590" s="6" t="s">
        <v>2775</v>
      </c>
      <c r="C2590" s="9"/>
      <c r="D2590" s="6">
        <v>630</v>
      </c>
      <c r="E2590" s="35" t="s">
        <v>24</v>
      </c>
      <c r="F2590" s="35" t="s">
        <v>22</v>
      </c>
      <c r="G2590" s="134">
        <v>6</v>
      </c>
      <c r="H2590" s="134">
        <v>11</v>
      </c>
      <c r="I2590" s="134">
        <v>10</v>
      </c>
      <c r="J2590" s="35">
        <v>232</v>
      </c>
      <c r="K2590" s="131">
        <v>230</v>
      </c>
      <c r="L2590" s="58">
        <f>100*(J2590*(G2590+H2590+I2590)+J2591*(G2591+H2591+I2591)+J2592*(G2592+H2592+I2592)+J2593*(I2593+H2593+G2593))/(D2590*1000)</f>
        <v>11.010793650793651</v>
      </c>
      <c r="M2590" s="56"/>
    </row>
    <row r="2591" spans="1:13" ht="15" customHeight="1">
      <c r="A2591" s="165"/>
      <c r="B2591" s="6" t="s">
        <v>2776</v>
      </c>
      <c r="C2591" s="103"/>
      <c r="D2591" s="6"/>
      <c r="E2591" s="35" t="s">
        <v>30</v>
      </c>
      <c r="F2591" s="35" t="s">
        <v>30</v>
      </c>
      <c r="G2591" s="125">
        <v>61</v>
      </c>
      <c r="H2591" s="125">
        <v>52</v>
      </c>
      <c r="I2591" s="125">
        <v>45</v>
      </c>
      <c r="J2591" s="35">
        <v>232</v>
      </c>
      <c r="K2591" s="131">
        <v>230</v>
      </c>
      <c r="L2591" s="58"/>
      <c r="M2591" s="56"/>
    </row>
    <row r="2592" spans="1:13" ht="15" customHeight="1">
      <c r="A2592" s="165"/>
      <c r="B2592" s="6" t="s">
        <v>2777</v>
      </c>
      <c r="C2592" s="166" t="s">
        <v>131</v>
      </c>
      <c r="D2592" s="6"/>
      <c r="E2592" s="35" t="s">
        <v>327</v>
      </c>
      <c r="F2592" s="35" t="s">
        <v>24</v>
      </c>
      <c r="G2592" s="134">
        <v>55</v>
      </c>
      <c r="H2592" s="134">
        <v>30</v>
      </c>
      <c r="I2592" s="134">
        <v>25</v>
      </c>
      <c r="J2592" s="35">
        <v>232</v>
      </c>
      <c r="K2592" s="131">
        <v>230</v>
      </c>
      <c r="L2592" s="58"/>
      <c r="M2592" s="56"/>
    </row>
    <row r="2593" spans="1:13" ht="15" customHeight="1">
      <c r="A2593" s="165"/>
      <c r="B2593" s="6" t="s">
        <v>2778</v>
      </c>
      <c r="C2593" s="166"/>
      <c r="D2593" s="6"/>
      <c r="E2593" s="35" t="s">
        <v>24</v>
      </c>
      <c r="F2593" s="35" t="s">
        <v>22</v>
      </c>
      <c r="G2593" s="125">
        <v>0</v>
      </c>
      <c r="H2593" s="125">
        <v>2</v>
      </c>
      <c r="I2593" s="125">
        <v>2</v>
      </c>
      <c r="J2593" s="35">
        <v>232</v>
      </c>
      <c r="K2593" s="131">
        <v>230</v>
      </c>
      <c r="L2593" s="58"/>
      <c r="M2593" s="56"/>
    </row>
    <row r="2594" spans="1:13" ht="15" customHeight="1">
      <c r="A2594" s="165"/>
      <c r="B2594" s="6" t="s">
        <v>2779</v>
      </c>
      <c r="C2594" s="166"/>
      <c r="D2594" s="6">
        <v>630</v>
      </c>
      <c r="E2594" s="35" t="s">
        <v>47</v>
      </c>
      <c r="F2594" s="35" t="s">
        <v>18</v>
      </c>
      <c r="G2594" s="134">
        <v>13</v>
      </c>
      <c r="H2594" s="134">
        <v>21</v>
      </c>
      <c r="I2594" s="134">
        <v>12</v>
      </c>
      <c r="J2594" s="35">
        <v>236</v>
      </c>
      <c r="K2594" s="131">
        <v>230</v>
      </c>
      <c r="L2594" s="58">
        <f>100*(J2594*(G2594+H2594+I2594)+J2595*(G2595+H2595+I2595)+J2596*(G2596+H2596+I2596)+J2597*(I2597+H2597+G2597)+J2598*(G2598+H2598+I2598)+J2599*(G2599+H2599+I2599))/(D2594*1000)</f>
        <v>19.142222222222223</v>
      </c>
      <c r="M2594" s="56"/>
    </row>
    <row r="2595" spans="1:13" ht="15" customHeight="1">
      <c r="A2595" s="165"/>
      <c r="B2595" s="6" t="s">
        <v>2780</v>
      </c>
      <c r="C2595" s="166"/>
      <c r="D2595" s="6"/>
      <c r="E2595" s="35" t="s">
        <v>30</v>
      </c>
      <c r="F2595" s="35" t="s">
        <v>24</v>
      </c>
      <c r="G2595" s="134">
        <v>66</v>
      </c>
      <c r="H2595" s="134">
        <v>90</v>
      </c>
      <c r="I2595" s="134">
        <v>62</v>
      </c>
      <c r="J2595" s="35">
        <v>236</v>
      </c>
      <c r="K2595" s="131">
        <v>230</v>
      </c>
      <c r="L2595" s="58"/>
      <c r="M2595" s="56"/>
    </row>
    <row r="2596" spans="1:13" ht="15" customHeight="1">
      <c r="A2596" s="165"/>
      <c r="B2596" s="6" t="s">
        <v>2781</v>
      </c>
      <c r="C2596" s="103"/>
      <c r="D2596" s="6"/>
      <c r="E2596" s="35" t="s">
        <v>327</v>
      </c>
      <c r="F2596" s="35" t="s">
        <v>327</v>
      </c>
      <c r="G2596" s="134">
        <v>40</v>
      </c>
      <c r="H2596" s="134">
        <v>35</v>
      </c>
      <c r="I2596" s="134">
        <v>38</v>
      </c>
      <c r="J2596" s="35">
        <v>236</v>
      </c>
      <c r="K2596" s="131">
        <v>230</v>
      </c>
      <c r="L2596" s="58"/>
      <c r="M2596" s="56"/>
    </row>
    <row r="2597" spans="1:13" ht="15" customHeight="1">
      <c r="A2597" s="165"/>
      <c r="B2597" s="6" t="s">
        <v>2782</v>
      </c>
      <c r="C2597" s="103"/>
      <c r="D2597" s="6"/>
      <c r="E2597" s="35" t="s">
        <v>327</v>
      </c>
      <c r="F2597" s="35" t="s">
        <v>327</v>
      </c>
      <c r="G2597" s="134">
        <v>16</v>
      </c>
      <c r="H2597" s="134">
        <v>10</v>
      </c>
      <c r="I2597" s="134">
        <v>18</v>
      </c>
      <c r="J2597" s="35">
        <v>236</v>
      </c>
      <c r="K2597" s="131">
        <v>230</v>
      </c>
      <c r="L2597" s="58"/>
      <c r="M2597" s="56"/>
    </row>
    <row r="2598" spans="1:13" ht="15" customHeight="1">
      <c r="A2598" s="165"/>
      <c r="B2598" s="6" t="s">
        <v>2783</v>
      </c>
      <c r="C2598" s="103"/>
      <c r="D2598" s="6"/>
      <c r="E2598" s="35" t="s">
        <v>126</v>
      </c>
      <c r="F2598" s="35" t="s">
        <v>126</v>
      </c>
      <c r="G2598" s="134">
        <v>0</v>
      </c>
      <c r="H2598" s="134">
        <v>2</v>
      </c>
      <c r="I2598" s="134">
        <v>0</v>
      </c>
      <c r="J2598" s="35">
        <v>236</v>
      </c>
      <c r="K2598" s="131">
        <v>230</v>
      </c>
      <c r="L2598" s="58"/>
      <c r="M2598" s="56"/>
    </row>
    <row r="2599" spans="1:13" ht="15.75" customHeight="1">
      <c r="A2599" s="165"/>
      <c r="B2599" s="6" t="s">
        <v>2784</v>
      </c>
      <c r="C2599" s="103"/>
      <c r="D2599" s="6"/>
      <c r="E2599" s="35" t="s">
        <v>47</v>
      </c>
      <c r="F2599" s="35" t="s">
        <v>24</v>
      </c>
      <c r="G2599" s="134">
        <v>26</v>
      </c>
      <c r="H2599" s="134">
        <v>30</v>
      </c>
      <c r="I2599" s="134">
        <v>32</v>
      </c>
      <c r="J2599" s="35">
        <v>236</v>
      </c>
      <c r="K2599" s="131">
        <v>230</v>
      </c>
      <c r="L2599" s="58"/>
      <c r="M2599" s="56"/>
    </row>
    <row r="2600" spans="1:13" ht="15.75" customHeight="1">
      <c r="A2600" s="163" t="s">
        <v>232</v>
      </c>
      <c r="B2600" s="7" t="s">
        <v>2785</v>
      </c>
      <c r="C2600" s="9"/>
      <c r="D2600" s="6">
        <v>1000</v>
      </c>
      <c r="E2600" s="35" t="s">
        <v>30</v>
      </c>
      <c r="F2600" s="35" t="s">
        <v>24</v>
      </c>
      <c r="G2600" s="142">
        <v>4</v>
      </c>
      <c r="H2600" s="142">
        <v>6</v>
      </c>
      <c r="I2600" s="142">
        <v>1</v>
      </c>
      <c r="J2600" s="126">
        <v>240</v>
      </c>
      <c r="K2600" s="127">
        <v>237</v>
      </c>
      <c r="L2600" s="58">
        <f>100*(J2600*(G2600+H2600+I2600)+J2601*(G2601+H2601+I2601))/(D2600*1000)</f>
        <v>0.528</v>
      </c>
      <c r="M2600" s="56"/>
    </row>
    <row r="2601" spans="1:13" ht="15" customHeight="1">
      <c r="A2601" s="163"/>
      <c r="B2601" s="7" t="s">
        <v>2786</v>
      </c>
      <c r="C2601" s="103" t="s">
        <v>2787</v>
      </c>
      <c r="D2601" s="6"/>
      <c r="E2601" s="35" t="s">
        <v>30</v>
      </c>
      <c r="F2601" s="35" t="s">
        <v>21</v>
      </c>
      <c r="G2601" s="142">
        <v>9</v>
      </c>
      <c r="H2601" s="142">
        <v>1</v>
      </c>
      <c r="I2601" s="142">
        <v>1</v>
      </c>
      <c r="J2601" s="126">
        <v>240</v>
      </c>
      <c r="K2601" s="127">
        <v>237</v>
      </c>
      <c r="L2601" s="58"/>
      <c r="M2601" s="56"/>
    </row>
    <row r="2602" spans="1:13" ht="15" customHeight="1">
      <c r="A2602" s="163"/>
      <c r="B2602" s="7" t="s">
        <v>2788</v>
      </c>
      <c r="C2602" s="103"/>
      <c r="D2602" s="6">
        <v>1000</v>
      </c>
      <c r="E2602" s="35" t="s">
        <v>47</v>
      </c>
      <c r="F2602" s="35" t="s">
        <v>24</v>
      </c>
      <c r="G2602" s="142">
        <v>1</v>
      </c>
      <c r="H2602" s="142">
        <v>0</v>
      </c>
      <c r="I2602" s="142">
        <v>1</v>
      </c>
      <c r="J2602" s="126">
        <v>237</v>
      </c>
      <c r="K2602" s="127">
        <v>236</v>
      </c>
      <c r="L2602" s="58">
        <f>100*(J2602*(G2602+H2602+I2602)+J2603*(G2603+H2603+I2603)+J2604*(G2604+H2604+I2604))/(D2602*1000)</f>
        <v>0.7347</v>
      </c>
      <c r="M2602" s="56"/>
    </row>
    <row r="2603" spans="1:13" ht="15" customHeight="1">
      <c r="A2603" s="163"/>
      <c r="B2603" s="6" t="s">
        <v>2789</v>
      </c>
      <c r="C2603" s="103"/>
      <c r="D2603" s="6"/>
      <c r="E2603" s="35" t="s">
        <v>30</v>
      </c>
      <c r="F2603" s="35" t="s">
        <v>21</v>
      </c>
      <c r="G2603" s="142">
        <v>7</v>
      </c>
      <c r="H2603" s="142">
        <v>5</v>
      </c>
      <c r="I2603" s="142">
        <v>5</v>
      </c>
      <c r="J2603" s="126">
        <v>237</v>
      </c>
      <c r="K2603" s="127">
        <v>236</v>
      </c>
      <c r="L2603" s="58"/>
      <c r="M2603" s="56"/>
    </row>
    <row r="2604" spans="1:13" ht="15.75" customHeight="1">
      <c r="A2604" s="163"/>
      <c r="B2604" s="6" t="s">
        <v>2790</v>
      </c>
      <c r="C2604" s="103"/>
      <c r="D2604" s="6"/>
      <c r="E2604" s="35" t="s">
        <v>24</v>
      </c>
      <c r="F2604" s="35" t="s">
        <v>18</v>
      </c>
      <c r="G2604" s="142">
        <v>2</v>
      </c>
      <c r="H2604" s="142">
        <v>8</v>
      </c>
      <c r="I2604" s="142">
        <v>2</v>
      </c>
      <c r="J2604" s="126">
        <v>237</v>
      </c>
      <c r="K2604" s="127">
        <v>236</v>
      </c>
      <c r="L2604" s="58"/>
      <c r="M2604" s="56"/>
    </row>
    <row r="2605" spans="1:13" ht="15.75" customHeight="1">
      <c r="A2605" s="167" t="s">
        <v>232</v>
      </c>
      <c r="B2605" s="7" t="s">
        <v>2791</v>
      </c>
      <c r="C2605" s="9"/>
      <c r="D2605" s="6">
        <v>630</v>
      </c>
      <c r="E2605" s="35" t="s">
        <v>47</v>
      </c>
      <c r="F2605" s="35" t="s">
        <v>24</v>
      </c>
      <c r="G2605" s="125">
        <v>64</v>
      </c>
      <c r="H2605" s="125">
        <v>46</v>
      </c>
      <c r="I2605" s="125">
        <v>51</v>
      </c>
      <c r="J2605" s="35">
        <v>224</v>
      </c>
      <c r="K2605" s="131">
        <v>220</v>
      </c>
      <c r="L2605" s="58">
        <f>100*(J2605*(G2605+H2605+I2605)+J2606*(G2606+H2606+I2606)+J2607*(G2607+H2607+I2607)+J2608*(I2608+H2608+G2608)+J2609*(G2609+H2609+I2609))/(D2605*1000)</f>
        <v>12.657777777777778</v>
      </c>
      <c r="M2605" s="56"/>
    </row>
    <row r="2606" spans="1:13" ht="15" customHeight="1">
      <c r="A2606" s="167"/>
      <c r="B2606" s="6" t="s">
        <v>2792</v>
      </c>
      <c r="C2606" s="168" t="s">
        <v>2793</v>
      </c>
      <c r="D2606" s="6"/>
      <c r="E2606" s="35" t="s">
        <v>30</v>
      </c>
      <c r="F2606" s="35" t="s">
        <v>30</v>
      </c>
      <c r="G2606" s="125">
        <v>23</v>
      </c>
      <c r="H2606" s="125">
        <v>23</v>
      </c>
      <c r="I2606" s="125">
        <v>20</v>
      </c>
      <c r="J2606" s="35">
        <v>224</v>
      </c>
      <c r="K2606" s="131">
        <v>220</v>
      </c>
      <c r="L2606" s="58"/>
      <c r="M2606" s="56"/>
    </row>
    <row r="2607" spans="1:13" ht="15">
      <c r="A2607" s="167"/>
      <c r="B2607" s="6" t="s">
        <v>2794</v>
      </c>
      <c r="C2607" s="168"/>
      <c r="D2607" s="6"/>
      <c r="E2607" s="35" t="s">
        <v>26</v>
      </c>
      <c r="F2607" s="35" t="s">
        <v>24</v>
      </c>
      <c r="G2607" s="125">
        <v>25</v>
      </c>
      <c r="H2607" s="125">
        <v>22</v>
      </c>
      <c r="I2607" s="125">
        <v>20</v>
      </c>
      <c r="J2607" s="35">
        <v>224</v>
      </c>
      <c r="K2607" s="131">
        <v>220</v>
      </c>
      <c r="L2607" s="58"/>
      <c r="M2607" s="56"/>
    </row>
    <row r="2608" spans="1:13" ht="15">
      <c r="A2608" s="167"/>
      <c r="B2608" s="6" t="s">
        <v>2795</v>
      </c>
      <c r="C2608" s="168"/>
      <c r="D2608" s="6"/>
      <c r="E2608" s="35" t="s">
        <v>26</v>
      </c>
      <c r="F2608" s="35" t="s">
        <v>24</v>
      </c>
      <c r="G2608" s="125">
        <v>5</v>
      </c>
      <c r="H2608" s="125">
        <v>10</v>
      </c>
      <c r="I2608" s="125">
        <v>12</v>
      </c>
      <c r="J2608" s="35">
        <v>224</v>
      </c>
      <c r="K2608" s="131">
        <v>220</v>
      </c>
      <c r="L2608" s="58"/>
      <c r="M2608" s="56"/>
    </row>
    <row r="2609" spans="1:13" ht="15">
      <c r="A2609" s="167"/>
      <c r="B2609" s="6" t="s">
        <v>2796</v>
      </c>
      <c r="C2609" s="168"/>
      <c r="D2609" s="6"/>
      <c r="E2609" s="35" t="s">
        <v>26</v>
      </c>
      <c r="F2609" s="35" t="s">
        <v>24</v>
      </c>
      <c r="G2609" s="125">
        <v>11</v>
      </c>
      <c r="H2609" s="125">
        <v>2</v>
      </c>
      <c r="I2609" s="125">
        <v>22</v>
      </c>
      <c r="J2609" s="35">
        <v>224</v>
      </c>
      <c r="K2609" s="131">
        <v>220</v>
      </c>
      <c r="L2609" s="58"/>
      <c r="M2609" s="56"/>
    </row>
    <row r="2610" spans="1:13" ht="15">
      <c r="A2610" s="167"/>
      <c r="B2610" s="7" t="s">
        <v>2797</v>
      </c>
      <c r="C2610" s="168"/>
      <c r="D2610" s="6">
        <v>630</v>
      </c>
      <c r="E2610" s="35" t="s">
        <v>26</v>
      </c>
      <c r="F2610" s="35" t="s">
        <v>24</v>
      </c>
      <c r="G2610" s="125">
        <v>5</v>
      </c>
      <c r="H2610" s="125">
        <v>12</v>
      </c>
      <c r="I2610" s="125">
        <v>5</v>
      </c>
      <c r="J2610" s="35">
        <v>226</v>
      </c>
      <c r="K2610" s="131">
        <v>224</v>
      </c>
      <c r="L2610" s="58">
        <f>100*(J2610*(G2610+H2610+I2610)+J2611*(G2611+H2611+I2611))/(D2610*1000)</f>
        <v>4.8428571428571425</v>
      </c>
      <c r="M2610" s="56"/>
    </row>
    <row r="2611" spans="1:13" ht="15">
      <c r="A2611" s="167"/>
      <c r="B2611" s="6" t="s">
        <v>2798</v>
      </c>
      <c r="C2611" s="9"/>
      <c r="D2611" s="6"/>
      <c r="E2611" s="35" t="s">
        <v>26</v>
      </c>
      <c r="F2611" s="35" t="s">
        <v>21</v>
      </c>
      <c r="G2611" s="134">
        <v>40</v>
      </c>
      <c r="H2611" s="134">
        <v>40</v>
      </c>
      <c r="I2611" s="134">
        <v>33</v>
      </c>
      <c r="J2611" s="35">
        <v>226</v>
      </c>
      <c r="K2611" s="131">
        <v>224</v>
      </c>
      <c r="L2611" s="58"/>
      <c r="M2611" s="56"/>
    </row>
    <row r="2612" spans="1:13" ht="15.75" customHeight="1">
      <c r="A2612" s="163" t="s">
        <v>705</v>
      </c>
      <c r="B2612" s="7" t="s">
        <v>2799</v>
      </c>
      <c r="C2612" s="169" t="s">
        <v>2800</v>
      </c>
      <c r="D2612" s="6">
        <v>630</v>
      </c>
      <c r="E2612" s="35" t="s">
        <v>26</v>
      </c>
      <c r="F2612" s="35" t="s">
        <v>24</v>
      </c>
      <c r="G2612" s="134">
        <v>5</v>
      </c>
      <c r="H2612" s="134">
        <v>0</v>
      </c>
      <c r="I2612" s="134">
        <v>5</v>
      </c>
      <c r="J2612" s="35">
        <v>218</v>
      </c>
      <c r="K2612" s="131">
        <v>216</v>
      </c>
      <c r="L2612" s="58">
        <f>100*(J2612*(G2612+H2612+I2612)+J2613*(G2613+H2613+I2613)+J2614*(G2614+H2614+I2614)+J2615*(I2615+H2615+G2615))/(D2612*1000)</f>
        <v>4.80984126984127</v>
      </c>
      <c r="M2612" s="56"/>
    </row>
    <row r="2613" spans="1:13" ht="15">
      <c r="A2613" s="163"/>
      <c r="B2613" s="6" t="s">
        <v>2801</v>
      </c>
      <c r="C2613" s="169"/>
      <c r="D2613" s="6"/>
      <c r="E2613" s="35" t="s">
        <v>24</v>
      </c>
      <c r="F2613" s="35" t="s">
        <v>22</v>
      </c>
      <c r="G2613" s="134">
        <v>0</v>
      </c>
      <c r="H2613" s="134">
        <v>1</v>
      </c>
      <c r="I2613" s="134">
        <v>0</v>
      </c>
      <c r="J2613" s="35">
        <v>218</v>
      </c>
      <c r="K2613" s="131">
        <v>216</v>
      </c>
      <c r="L2613" s="58"/>
      <c r="M2613" s="56"/>
    </row>
    <row r="2614" spans="1:13" ht="15">
      <c r="A2614" s="163"/>
      <c r="B2614" s="6" t="s">
        <v>2802</v>
      </c>
      <c r="C2614" s="9"/>
      <c r="D2614" s="6"/>
      <c r="E2614" s="35" t="s">
        <v>21</v>
      </c>
      <c r="F2614" s="35" t="s">
        <v>22</v>
      </c>
      <c r="G2614" s="134">
        <v>48</v>
      </c>
      <c r="H2614" s="134">
        <v>38</v>
      </c>
      <c r="I2614" s="134">
        <v>41</v>
      </c>
      <c r="J2614" s="35">
        <v>218</v>
      </c>
      <c r="K2614" s="131">
        <v>216</v>
      </c>
      <c r="L2614" s="58"/>
      <c r="M2614" s="56"/>
    </row>
    <row r="2615" spans="1:13" ht="15">
      <c r="A2615" s="163"/>
      <c r="B2615" s="6" t="s">
        <v>2803</v>
      </c>
      <c r="C2615" s="9"/>
      <c r="D2615" s="6"/>
      <c r="E2615" s="35" t="s">
        <v>21</v>
      </c>
      <c r="F2615" s="35" t="s">
        <v>21</v>
      </c>
      <c r="G2615" s="134">
        <v>0</v>
      </c>
      <c r="H2615" s="134">
        <v>0</v>
      </c>
      <c r="I2615" s="134">
        <v>1</v>
      </c>
      <c r="J2615" s="35">
        <v>218</v>
      </c>
      <c r="K2615" s="131">
        <v>216</v>
      </c>
      <c r="L2615" s="58"/>
      <c r="M2615" s="56"/>
    </row>
    <row r="2616" spans="1:13" ht="15.75" customHeight="1">
      <c r="A2616" s="85"/>
      <c r="B2616" s="7" t="s">
        <v>2804</v>
      </c>
      <c r="C2616" s="9"/>
      <c r="D2616" s="6">
        <v>400</v>
      </c>
      <c r="E2616" s="35" t="s">
        <v>648</v>
      </c>
      <c r="F2616" s="35" t="s">
        <v>648</v>
      </c>
      <c r="G2616" s="125"/>
      <c r="H2616" s="125">
        <v>1</v>
      </c>
      <c r="I2616" s="125"/>
      <c r="J2616" s="35">
        <v>222</v>
      </c>
      <c r="K2616" s="131">
        <v>220</v>
      </c>
      <c r="L2616" s="58">
        <f>100*(J2616*(G2616+H2616+I2616)+J2617*(G2617+H2617+I2617)+J2618*(G2618+H2618+I2618)+J2619*(I2619+H2619+G2619)+J2620*(G2620+H2620+I2620)+J2621*(G2621+H2621+I2621)+J2622*(G2622+H2622+I2622)+J2623*(I2623+H2623+G2623)+J2624*(G2624+H2624+I2624))/(D2616*1000)</f>
        <v>18.648</v>
      </c>
      <c r="M2616" s="56"/>
    </row>
    <row r="2617" spans="1:13" ht="15.75" customHeight="1">
      <c r="A2617" s="162" t="s">
        <v>252</v>
      </c>
      <c r="B2617" s="17" t="s">
        <v>2805</v>
      </c>
      <c r="C2617" s="37"/>
      <c r="D2617" s="31"/>
      <c r="E2617" s="35" t="s">
        <v>21</v>
      </c>
      <c r="F2617" s="35" t="s">
        <v>22</v>
      </c>
      <c r="G2617" s="125">
        <v>6</v>
      </c>
      <c r="H2617" s="125">
        <v>13</v>
      </c>
      <c r="I2617" s="125">
        <v>12</v>
      </c>
      <c r="J2617" s="35">
        <v>222</v>
      </c>
      <c r="K2617" s="131">
        <v>220</v>
      </c>
      <c r="L2617" s="58"/>
      <c r="M2617" s="56"/>
    </row>
    <row r="2618" spans="1:13" ht="31.5">
      <c r="A2618" s="162"/>
      <c r="B2618" s="17" t="s">
        <v>2806</v>
      </c>
      <c r="C2618" s="103" t="s">
        <v>2807</v>
      </c>
      <c r="D2618" s="31"/>
      <c r="E2618" s="35" t="s">
        <v>47</v>
      </c>
      <c r="F2618" s="35" t="s">
        <v>24</v>
      </c>
      <c r="G2618" s="125">
        <v>30</v>
      </c>
      <c r="H2618" s="125">
        <v>18</v>
      </c>
      <c r="I2618" s="125">
        <v>18</v>
      </c>
      <c r="J2618" s="35">
        <v>222</v>
      </c>
      <c r="K2618" s="131">
        <v>220</v>
      </c>
      <c r="L2618" s="58"/>
      <c r="M2618" s="56"/>
    </row>
    <row r="2619" spans="1:13" ht="15">
      <c r="A2619" s="162"/>
      <c r="B2619" s="17" t="s">
        <v>2808</v>
      </c>
      <c r="C2619" s="37"/>
      <c r="D2619" s="31"/>
      <c r="E2619" s="35" t="s">
        <v>47</v>
      </c>
      <c r="F2619" s="35" t="s">
        <v>24</v>
      </c>
      <c r="G2619" s="125">
        <v>11</v>
      </c>
      <c r="H2619" s="125">
        <v>16</v>
      </c>
      <c r="I2619" s="125">
        <v>24</v>
      </c>
      <c r="J2619" s="35">
        <v>222</v>
      </c>
      <c r="K2619" s="131">
        <v>220</v>
      </c>
      <c r="L2619" s="58"/>
      <c r="M2619" s="56"/>
    </row>
    <row r="2620" spans="1:13" ht="15">
      <c r="A2620" s="162"/>
      <c r="B2620" s="17" t="s">
        <v>2809</v>
      </c>
      <c r="C2620" s="37"/>
      <c r="D2620" s="31"/>
      <c r="E2620" s="35" t="s">
        <v>21</v>
      </c>
      <c r="F2620" s="35" t="s">
        <v>22</v>
      </c>
      <c r="G2620" s="125">
        <v>31</v>
      </c>
      <c r="H2620" s="125">
        <v>42</v>
      </c>
      <c r="I2620" s="125">
        <v>20</v>
      </c>
      <c r="J2620" s="35">
        <v>222</v>
      </c>
      <c r="K2620" s="131">
        <v>220</v>
      </c>
      <c r="L2620" s="58"/>
      <c r="M2620" s="56"/>
    </row>
    <row r="2621" spans="1:13" ht="15">
      <c r="A2621" s="162"/>
      <c r="B2621" s="17" t="s">
        <v>2810</v>
      </c>
      <c r="C2621" s="37"/>
      <c r="D2621" s="31"/>
      <c r="E2621" s="35" t="s">
        <v>22</v>
      </c>
      <c r="F2621" s="35" t="s">
        <v>19</v>
      </c>
      <c r="G2621" s="125">
        <v>1</v>
      </c>
      <c r="H2621" s="125">
        <v>1</v>
      </c>
      <c r="I2621" s="125">
        <v>0</v>
      </c>
      <c r="J2621" s="35">
        <v>222</v>
      </c>
      <c r="K2621" s="131">
        <v>220</v>
      </c>
      <c r="L2621" s="58"/>
      <c r="M2621" s="56"/>
    </row>
    <row r="2622" spans="1:13" ht="15">
      <c r="A2622" s="162"/>
      <c r="B2622" s="17" t="s">
        <v>2811</v>
      </c>
      <c r="C2622" s="37"/>
      <c r="D2622" s="31"/>
      <c r="E2622" s="35" t="s">
        <v>19</v>
      </c>
      <c r="F2622" s="35" t="s">
        <v>19</v>
      </c>
      <c r="G2622" s="125">
        <v>11</v>
      </c>
      <c r="H2622" s="125">
        <v>8</v>
      </c>
      <c r="I2622" s="125">
        <v>8</v>
      </c>
      <c r="J2622" s="35">
        <v>222</v>
      </c>
      <c r="K2622" s="131">
        <v>220</v>
      </c>
      <c r="L2622" s="58"/>
      <c r="M2622" s="56"/>
    </row>
    <row r="2623" spans="1:13" ht="15">
      <c r="A2623" s="162"/>
      <c r="B2623" s="17" t="s">
        <v>2812</v>
      </c>
      <c r="C2623" s="37"/>
      <c r="D2623" s="31"/>
      <c r="E2623" s="35" t="s">
        <v>47</v>
      </c>
      <c r="F2623" s="35" t="s">
        <v>24</v>
      </c>
      <c r="G2623" s="125">
        <v>26</v>
      </c>
      <c r="H2623" s="125">
        <v>10</v>
      </c>
      <c r="I2623" s="125">
        <v>23</v>
      </c>
      <c r="J2623" s="35">
        <v>222</v>
      </c>
      <c r="K2623" s="131">
        <v>220</v>
      </c>
      <c r="L2623" s="58"/>
      <c r="M2623" s="56"/>
    </row>
    <row r="2624" spans="1:13" ht="15">
      <c r="A2624" s="162"/>
      <c r="B2624" s="17" t="s">
        <v>2813</v>
      </c>
      <c r="C2624" s="37"/>
      <c r="D2624" s="31"/>
      <c r="E2624" s="35" t="s">
        <v>24</v>
      </c>
      <c r="F2624" s="35" t="s">
        <v>22</v>
      </c>
      <c r="G2624" s="125">
        <v>0</v>
      </c>
      <c r="H2624" s="125">
        <v>2</v>
      </c>
      <c r="I2624" s="125">
        <v>4</v>
      </c>
      <c r="J2624" s="35">
        <v>222</v>
      </c>
      <c r="K2624" s="131">
        <v>220</v>
      </c>
      <c r="L2624" s="58"/>
      <c r="M2624" s="56"/>
    </row>
    <row r="2625" spans="1:13" ht="15">
      <c r="A2625" s="89"/>
      <c r="B2625" s="7" t="s">
        <v>2814</v>
      </c>
      <c r="C2625" s="9"/>
      <c r="D2625" s="6">
        <v>630</v>
      </c>
      <c r="E2625" s="35" t="s">
        <v>21</v>
      </c>
      <c r="F2625" s="35" t="s">
        <v>18</v>
      </c>
      <c r="G2625" s="125">
        <v>8</v>
      </c>
      <c r="H2625" s="125">
        <v>2</v>
      </c>
      <c r="I2625" s="125">
        <v>4</v>
      </c>
      <c r="J2625" s="35">
        <v>239</v>
      </c>
      <c r="K2625" s="131">
        <v>235</v>
      </c>
      <c r="L2625" s="58">
        <f>100*(J2625*(G2625+H2625+I2625)+J2626*(G2626+H2626+I2626))/(D2625*1000)</f>
        <v>0.6828571428571428</v>
      </c>
      <c r="M2625" s="56"/>
    </row>
    <row r="2626" spans="1:13" ht="15">
      <c r="A2626" s="89"/>
      <c r="B2626" s="42" t="s">
        <v>2815</v>
      </c>
      <c r="C2626" s="37"/>
      <c r="D2626" s="31"/>
      <c r="E2626" s="35" t="s">
        <v>26</v>
      </c>
      <c r="F2626" s="35" t="s">
        <v>21</v>
      </c>
      <c r="G2626" s="125">
        <v>0</v>
      </c>
      <c r="H2626" s="125">
        <v>0</v>
      </c>
      <c r="I2626" s="125">
        <v>4</v>
      </c>
      <c r="J2626" s="35">
        <v>239</v>
      </c>
      <c r="K2626" s="131">
        <v>235</v>
      </c>
      <c r="L2626" s="58"/>
      <c r="M2626" s="56"/>
    </row>
    <row r="2627" spans="1:13" ht="15">
      <c r="A2627" s="89"/>
      <c r="B2627" s="42" t="s">
        <v>2816</v>
      </c>
      <c r="C2627" s="37"/>
      <c r="D2627" s="31">
        <v>1000</v>
      </c>
      <c r="E2627" s="35" t="s">
        <v>21</v>
      </c>
      <c r="F2627" s="35" t="s">
        <v>22</v>
      </c>
      <c r="G2627" s="125">
        <v>3</v>
      </c>
      <c r="H2627" s="125">
        <v>1</v>
      </c>
      <c r="I2627" s="125">
        <v>0</v>
      </c>
      <c r="J2627" s="35">
        <v>239</v>
      </c>
      <c r="K2627" s="131">
        <v>235</v>
      </c>
      <c r="L2627" s="58">
        <f>100*(J2627*(G2627+H2627+I2627))/(D2627*1000)</f>
        <v>0.0956</v>
      </c>
      <c r="M2627" s="56"/>
    </row>
    <row r="2628" spans="1:13" ht="15" customHeight="1">
      <c r="A2628" s="163" t="s">
        <v>42</v>
      </c>
      <c r="B2628" s="7" t="s">
        <v>2817</v>
      </c>
      <c r="C2628" s="103" t="s">
        <v>2818</v>
      </c>
      <c r="D2628" s="6">
        <v>630</v>
      </c>
      <c r="E2628" s="35" t="s">
        <v>21</v>
      </c>
      <c r="F2628" s="35" t="s">
        <v>22</v>
      </c>
      <c r="G2628" s="125">
        <v>43</v>
      </c>
      <c r="H2628" s="125">
        <v>48</v>
      </c>
      <c r="I2628" s="125">
        <v>42</v>
      </c>
      <c r="J2628" s="35">
        <v>231</v>
      </c>
      <c r="K2628" s="131">
        <v>226</v>
      </c>
      <c r="L2628" s="58">
        <f>100*(J2628*(G2628+H2628+I2628)+J2629*(G2629+H2629+I2629)+J2630*(G2630+H2630+I2630)+J2631*(I2631+H2631+G2631)+J2632*(G2632+H2632+I2632)+J2633*(G2633+H2633+I2633)+J2634*(G2634+H2634+I2634)+J2635*(I2635+H2635+G2635)+J2636*(G2636+H2636+I2636))/(D2628*1000)</f>
        <v>15.216666666666667</v>
      </c>
      <c r="M2628" s="56"/>
    </row>
    <row r="2629" spans="1:13" ht="15">
      <c r="A2629" s="163"/>
      <c r="B2629" s="6" t="s">
        <v>2819</v>
      </c>
      <c r="C2629" s="9"/>
      <c r="D2629" s="6"/>
      <c r="E2629" s="35" t="s">
        <v>21</v>
      </c>
      <c r="F2629" s="35" t="s">
        <v>24</v>
      </c>
      <c r="G2629" s="125">
        <v>20</v>
      </c>
      <c r="H2629" s="125">
        <v>13</v>
      </c>
      <c r="I2629" s="125">
        <v>23</v>
      </c>
      <c r="J2629" s="35">
        <v>231</v>
      </c>
      <c r="K2629" s="131">
        <v>226</v>
      </c>
      <c r="L2629" s="58"/>
      <c r="M2629" s="56"/>
    </row>
    <row r="2630" spans="1:13" ht="15">
      <c r="A2630" s="163"/>
      <c r="B2630" s="6" t="s">
        <v>2820</v>
      </c>
      <c r="C2630" s="9"/>
      <c r="D2630" s="6"/>
      <c r="E2630" s="35" t="s">
        <v>21</v>
      </c>
      <c r="F2630" s="35" t="s">
        <v>22</v>
      </c>
      <c r="G2630" s="125">
        <v>56</v>
      </c>
      <c r="H2630" s="125">
        <v>29</v>
      </c>
      <c r="I2630" s="125">
        <v>24</v>
      </c>
      <c r="J2630" s="35">
        <v>231</v>
      </c>
      <c r="K2630" s="131">
        <v>226</v>
      </c>
      <c r="L2630" s="58"/>
      <c r="M2630" s="56"/>
    </row>
    <row r="2631" spans="1:13" ht="15">
      <c r="A2631" s="163"/>
      <c r="B2631" s="6" t="s">
        <v>2821</v>
      </c>
      <c r="C2631" s="9"/>
      <c r="D2631" s="6"/>
      <c r="E2631" s="35" t="s">
        <v>26</v>
      </c>
      <c r="F2631" s="35" t="s">
        <v>21</v>
      </c>
      <c r="G2631" s="125">
        <v>8</v>
      </c>
      <c r="H2631" s="125">
        <v>27</v>
      </c>
      <c r="I2631" s="125">
        <v>27</v>
      </c>
      <c r="J2631" s="35">
        <v>231</v>
      </c>
      <c r="K2631" s="131">
        <v>226</v>
      </c>
      <c r="L2631" s="58"/>
      <c r="M2631" s="56"/>
    </row>
    <row r="2632" spans="1:13" ht="15" customHeight="1">
      <c r="A2632" s="163"/>
      <c r="B2632" s="6" t="s">
        <v>2822</v>
      </c>
      <c r="C2632" s="9"/>
      <c r="D2632" s="6"/>
      <c r="E2632" s="35" t="s">
        <v>82</v>
      </c>
      <c r="F2632" s="35" t="s">
        <v>21</v>
      </c>
      <c r="G2632" s="125">
        <v>2</v>
      </c>
      <c r="H2632" s="125">
        <v>8</v>
      </c>
      <c r="I2632" s="125">
        <v>4</v>
      </c>
      <c r="J2632" s="35">
        <v>231</v>
      </c>
      <c r="K2632" s="131">
        <v>226</v>
      </c>
      <c r="L2632" s="58"/>
      <c r="M2632" s="56"/>
    </row>
    <row r="2633" spans="1:13" ht="15">
      <c r="A2633" s="163"/>
      <c r="B2633" s="6" t="s">
        <v>2823</v>
      </c>
      <c r="C2633" s="9"/>
      <c r="D2633" s="6"/>
      <c r="E2633" s="35" t="s">
        <v>30</v>
      </c>
      <c r="F2633" s="35" t="s">
        <v>21</v>
      </c>
      <c r="G2633" s="125">
        <v>10</v>
      </c>
      <c r="H2633" s="125">
        <v>11</v>
      </c>
      <c r="I2633" s="125">
        <v>11</v>
      </c>
      <c r="J2633" s="35">
        <v>231</v>
      </c>
      <c r="K2633" s="131">
        <v>226</v>
      </c>
      <c r="L2633" s="58"/>
      <c r="M2633" s="56"/>
    </row>
    <row r="2634" spans="1:13" ht="15">
      <c r="A2634" s="163"/>
      <c r="B2634" s="6" t="s">
        <v>2824</v>
      </c>
      <c r="C2634" s="9"/>
      <c r="D2634" s="6"/>
      <c r="E2634" s="35" t="s">
        <v>30</v>
      </c>
      <c r="F2634" s="35" t="s">
        <v>21</v>
      </c>
      <c r="G2634" s="125">
        <v>0</v>
      </c>
      <c r="H2634" s="125">
        <v>1</v>
      </c>
      <c r="I2634" s="125">
        <v>3</v>
      </c>
      <c r="J2634" s="35">
        <v>231</v>
      </c>
      <c r="K2634" s="131">
        <v>226</v>
      </c>
      <c r="L2634" s="58"/>
      <c r="M2634" s="56"/>
    </row>
    <row r="2635" spans="1:13" ht="15">
      <c r="A2635" s="163"/>
      <c r="B2635" s="6" t="s">
        <v>2825</v>
      </c>
      <c r="C2635" s="9"/>
      <c r="D2635" s="6"/>
      <c r="E2635" s="35" t="s">
        <v>648</v>
      </c>
      <c r="F2635" s="35" t="s">
        <v>648</v>
      </c>
      <c r="G2635" s="125">
        <v>3</v>
      </c>
      <c r="H2635" s="125">
        <v>0</v>
      </c>
      <c r="I2635" s="125">
        <v>1</v>
      </c>
      <c r="J2635" s="35">
        <v>231</v>
      </c>
      <c r="K2635" s="131">
        <v>226</v>
      </c>
      <c r="L2635" s="58"/>
      <c r="M2635" s="56"/>
    </row>
    <row r="2636" spans="1:13" ht="15">
      <c r="A2636" s="163"/>
      <c r="B2636" s="6" t="s">
        <v>2826</v>
      </c>
      <c r="C2636" s="9"/>
      <c r="D2636" s="6"/>
      <c r="E2636" s="35" t="s">
        <v>18</v>
      </c>
      <c r="F2636" s="35" t="s">
        <v>22</v>
      </c>
      <c r="G2636" s="125">
        <v>0</v>
      </c>
      <c r="H2636" s="125">
        <v>1</v>
      </c>
      <c r="I2636" s="125">
        <v>0</v>
      </c>
      <c r="J2636" s="35">
        <v>231</v>
      </c>
      <c r="K2636" s="131">
        <v>226</v>
      </c>
      <c r="L2636" s="58"/>
      <c r="M2636" s="56"/>
    </row>
    <row r="2637" spans="1:13" ht="18" customHeight="1">
      <c r="A2637" s="163"/>
      <c r="B2637" s="7" t="s">
        <v>2827</v>
      </c>
      <c r="C2637" s="9"/>
      <c r="D2637" s="6">
        <v>630</v>
      </c>
      <c r="E2637" s="35" t="s">
        <v>18</v>
      </c>
      <c r="F2637" s="35" t="s">
        <v>19</v>
      </c>
      <c r="G2637" s="125">
        <v>9</v>
      </c>
      <c r="H2637" s="125">
        <v>5</v>
      </c>
      <c r="I2637" s="125">
        <v>17</v>
      </c>
      <c r="J2637" s="35">
        <v>231</v>
      </c>
      <c r="K2637" s="131">
        <v>226</v>
      </c>
      <c r="L2637" s="58">
        <f>100*(J2637*(G2637+H2637+I2637)+J2638*(G2638+H2638+I2638)+J2639*(G2639+H2639+I2639)+J2640*(I2640+H2640+G2640)+J2641*(G2641+H2641+I2641)+J2642*(G2642+H2642+I2642)+J2643*(G2643+H2643+I2643)+J2644*(I2644+H2644+G2644)+J2645*(G2645+H2645+I2645)+J2646*(I2646+H2646+G2646)+J2647*(G2647+H2647+I2647)+J2648*(G2648+H2648+I2648)+J2649*(G2649+H2649+I2649))/(D2637*1000)</f>
        <v>28.893333333333334</v>
      </c>
      <c r="M2637" s="56"/>
    </row>
    <row r="2638" spans="1:13" ht="15">
      <c r="A2638" s="163"/>
      <c r="B2638" s="6" t="s">
        <v>2828</v>
      </c>
      <c r="C2638" s="9"/>
      <c r="D2638" s="6"/>
      <c r="E2638" s="35" t="s">
        <v>21</v>
      </c>
      <c r="F2638" s="35" t="s">
        <v>22</v>
      </c>
      <c r="G2638" s="125">
        <v>6</v>
      </c>
      <c r="H2638" s="125">
        <v>6</v>
      </c>
      <c r="I2638" s="125">
        <v>5</v>
      </c>
      <c r="J2638" s="35">
        <v>231</v>
      </c>
      <c r="K2638" s="131">
        <v>226</v>
      </c>
      <c r="L2638" s="58"/>
      <c r="M2638" s="56"/>
    </row>
    <row r="2639" spans="1:13" ht="15">
      <c r="A2639" s="163"/>
      <c r="B2639" s="6" t="s">
        <v>2829</v>
      </c>
      <c r="C2639" s="9"/>
      <c r="D2639" s="6"/>
      <c r="E2639" s="35" t="s">
        <v>22</v>
      </c>
      <c r="F2639" s="35" t="s">
        <v>19</v>
      </c>
      <c r="G2639" s="125">
        <v>5</v>
      </c>
      <c r="H2639" s="125">
        <v>24</v>
      </c>
      <c r="I2639" s="125">
        <v>11</v>
      </c>
      <c r="J2639" s="35">
        <v>231</v>
      </c>
      <c r="K2639" s="131">
        <v>226</v>
      </c>
      <c r="L2639" s="58"/>
      <c r="M2639" s="56"/>
    </row>
    <row r="2640" spans="1:13" ht="15">
      <c r="A2640" s="163"/>
      <c r="B2640" s="6" t="s">
        <v>2830</v>
      </c>
      <c r="C2640" s="9"/>
      <c r="D2640" s="6"/>
      <c r="E2640" s="35" t="s">
        <v>26</v>
      </c>
      <c r="F2640" s="35" t="s">
        <v>24</v>
      </c>
      <c r="G2640" s="125">
        <v>42</v>
      </c>
      <c r="H2640" s="125">
        <v>27</v>
      </c>
      <c r="I2640" s="125">
        <v>38</v>
      </c>
      <c r="J2640" s="35">
        <v>231</v>
      </c>
      <c r="K2640" s="131">
        <v>226</v>
      </c>
      <c r="L2640" s="58"/>
      <c r="M2640" s="56"/>
    </row>
    <row r="2641" spans="1:13" ht="18.75" customHeight="1">
      <c r="A2641" s="163"/>
      <c r="B2641" s="6" t="s">
        <v>2831</v>
      </c>
      <c r="C2641" s="9"/>
      <c r="D2641" s="6"/>
      <c r="E2641" s="35" t="s">
        <v>26</v>
      </c>
      <c r="F2641" s="35" t="s">
        <v>24</v>
      </c>
      <c r="G2641" s="125">
        <v>56</v>
      </c>
      <c r="H2641" s="125">
        <v>63</v>
      </c>
      <c r="I2641" s="125">
        <v>39</v>
      </c>
      <c r="J2641" s="35">
        <v>231</v>
      </c>
      <c r="K2641" s="131">
        <v>226</v>
      </c>
      <c r="L2641" s="58"/>
      <c r="M2641" s="56"/>
    </row>
    <row r="2642" spans="1:13" ht="16.5" customHeight="1">
      <c r="A2642" s="163"/>
      <c r="B2642" s="6" t="s">
        <v>2832</v>
      </c>
      <c r="C2642" s="9"/>
      <c r="D2642" s="6"/>
      <c r="E2642" s="35" t="s">
        <v>47</v>
      </c>
      <c r="F2642" s="35" t="s">
        <v>18</v>
      </c>
      <c r="G2642" s="125">
        <v>6</v>
      </c>
      <c r="H2642" s="125">
        <v>5</v>
      </c>
      <c r="I2642" s="125">
        <v>6</v>
      </c>
      <c r="J2642" s="35">
        <v>231</v>
      </c>
      <c r="K2642" s="131">
        <v>226</v>
      </c>
      <c r="L2642" s="58"/>
      <c r="M2642" s="56"/>
    </row>
    <row r="2643" spans="1:13" ht="15">
      <c r="A2643" s="163"/>
      <c r="B2643" s="6" t="s">
        <v>2833</v>
      </c>
      <c r="C2643" s="9"/>
      <c r="D2643" s="6"/>
      <c r="E2643" s="35" t="s">
        <v>2834</v>
      </c>
      <c r="F2643" s="35" t="s">
        <v>21</v>
      </c>
      <c r="G2643" s="125">
        <v>0</v>
      </c>
      <c r="H2643" s="125">
        <v>0</v>
      </c>
      <c r="I2643" s="125">
        <v>1</v>
      </c>
      <c r="J2643" s="35">
        <v>231</v>
      </c>
      <c r="K2643" s="131">
        <v>226</v>
      </c>
      <c r="L2643" s="58"/>
      <c r="M2643" s="56"/>
    </row>
    <row r="2644" spans="1:13" ht="15">
      <c r="A2644" s="163"/>
      <c r="B2644" s="6" t="s">
        <v>2449</v>
      </c>
      <c r="C2644" s="9"/>
      <c r="D2644" s="6"/>
      <c r="E2644" s="35" t="s">
        <v>21</v>
      </c>
      <c r="F2644" s="35" t="s">
        <v>24</v>
      </c>
      <c r="G2644" s="125">
        <v>42</v>
      </c>
      <c r="H2644" s="125">
        <v>23</v>
      </c>
      <c r="I2644" s="125">
        <v>48</v>
      </c>
      <c r="J2644" s="35">
        <v>231</v>
      </c>
      <c r="K2644" s="131">
        <v>226</v>
      </c>
      <c r="L2644" s="58"/>
      <c r="M2644" s="56"/>
    </row>
    <row r="2645" spans="1:13" ht="15">
      <c r="A2645" s="163"/>
      <c r="B2645" s="6" t="s">
        <v>2835</v>
      </c>
      <c r="C2645" s="9"/>
      <c r="D2645" s="6"/>
      <c r="E2645" s="35" t="s">
        <v>26</v>
      </c>
      <c r="F2645" s="35" t="s">
        <v>24</v>
      </c>
      <c r="G2645" s="125">
        <v>16</v>
      </c>
      <c r="H2645" s="125">
        <v>17</v>
      </c>
      <c r="I2645" s="125">
        <v>22</v>
      </c>
      <c r="J2645" s="35">
        <v>231</v>
      </c>
      <c r="K2645" s="131">
        <v>226</v>
      </c>
      <c r="L2645" s="58"/>
      <c r="M2645" s="56"/>
    </row>
    <row r="2646" spans="1:13" ht="15">
      <c r="A2646" s="163"/>
      <c r="B2646" s="6" t="s">
        <v>2836</v>
      </c>
      <c r="C2646" s="9"/>
      <c r="D2646" s="6"/>
      <c r="E2646" s="35" t="s">
        <v>26</v>
      </c>
      <c r="F2646" s="35" t="s">
        <v>24</v>
      </c>
      <c r="G2646" s="125">
        <v>11</v>
      </c>
      <c r="H2646" s="125">
        <v>12</v>
      </c>
      <c r="I2646" s="125">
        <v>22</v>
      </c>
      <c r="J2646" s="35">
        <v>231</v>
      </c>
      <c r="K2646" s="131">
        <v>226</v>
      </c>
      <c r="L2646" s="58"/>
      <c r="M2646" s="56"/>
    </row>
    <row r="2647" spans="1:13" ht="15">
      <c r="A2647" s="163"/>
      <c r="B2647" s="6" t="s">
        <v>2837</v>
      </c>
      <c r="C2647" s="9"/>
      <c r="D2647" s="6"/>
      <c r="E2647" s="35" t="s">
        <v>30</v>
      </c>
      <c r="F2647" s="35" t="s">
        <v>30</v>
      </c>
      <c r="G2647" s="125">
        <v>25</v>
      </c>
      <c r="H2647" s="125">
        <v>28</v>
      </c>
      <c r="I2647" s="125">
        <v>11</v>
      </c>
      <c r="J2647" s="35">
        <v>231</v>
      </c>
      <c r="K2647" s="131">
        <v>226</v>
      </c>
      <c r="L2647" s="58"/>
      <c r="M2647" s="56"/>
    </row>
    <row r="2648" spans="1:13" ht="15">
      <c r="A2648" s="163"/>
      <c r="B2648" s="6" t="s">
        <v>2838</v>
      </c>
      <c r="C2648" s="9"/>
      <c r="D2648" s="6"/>
      <c r="E2648" s="35" t="s">
        <v>30</v>
      </c>
      <c r="F2648" s="35" t="s">
        <v>30</v>
      </c>
      <c r="G2648" s="125">
        <v>16</v>
      </c>
      <c r="H2648" s="125">
        <v>19</v>
      </c>
      <c r="I2648" s="125">
        <v>30</v>
      </c>
      <c r="J2648" s="35">
        <v>231</v>
      </c>
      <c r="K2648" s="131">
        <v>226</v>
      </c>
      <c r="L2648" s="58"/>
      <c r="M2648" s="56"/>
    </row>
    <row r="2649" spans="1:13" ht="15">
      <c r="A2649" s="163"/>
      <c r="B2649" s="6" t="s">
        <v>2839</v>
      </c>
      <c r="C2649" s="9"/>
      <c r="D2649" s="6"/>
      <c r="E2649" s="35" t="s">
        <v>21</v>
      </c>
      <c r="F2649" s="35" t="s">
        <v>22</v>
      </c>
      <c r="G2649" s="125">
        <v>23</v>
      </c>
      <c r="H2649" s="125">
        <v>26</v>
      </c>
      <c r="I2649" s="125">
        <v>26</v>
      </c>
      <c r="J2649" s="35">
        <v>231</v>
      </c>
      <c r="K2649" s="131">
        <v>226</v>
      </c>
      <c r="L2649" s="58"/>
      <c r="M2649" s="56"/>
    </row>
    <row r="2650" spans="1:13" ht="15" customHeight="1">
      <c r="A2650" s="163" t="s">
        <v>755</v>
      </c>
      <c r="B2650" s="7" t="s">
        <v>2840</v>
      </c>
      <c r="C2650" s="9"/>
      <c r="D2650" s="6">
        <v>400</v>
      </c>
      <c r="E2650" s="139" t="s">
        <v>24</v>
      </c>
      <c r="F2650" s="139" t="s">
        <v>24</v>
      </c>
      <c r="G2650" s="125">
        <v>5</v>
      </c>
      <c r="H2650" s="125">
        <v>2</v>
      </c>
      <c r="I2650" s="125">
        <v>2</v>
      </c>
      <c r="J2650" s="35">
        <v>225</v>
      </c>
      <c r="K2650" s="131">
        <v>224</v>
      </c>
      <c r="L2650" s="58">
        <f>100*(J2650*(G2650+H2650+I2650)+J2651*(G2651+H2651+I2651)+J2652*(G2652+H2652+I2652)+J2653*(I2653+H2653+G2653)+J2654*(G2654+H2654+I2654))/(D2650*1000)</f>
        <v>29.41875</v>
      </c>
      <c r="M2650" s="56"/>
    </row>
    <row r="2651" spans="1:13" ht="15" customHeight="1">
      <c r="A2651" s="163"/>
      <c r="B2651" s="6" t="s">
        <v>2841</v>
      </c>
      <c r="C2651" s="164" t="s">
        <v>2842</v>
      </c>
      <c r="D2651" s="6"/>
      <c r="E2651" s="35" t="s">
        <v>26</v>
      </c>
      <c r="F2651" s="139" t="s">
        <v>24</v>
      </c>
      <c r="G2651" s="125">
        <v>0</v>
      </c>
      <c r="H2651" s="125">
        <v>4</v>
      </c>
      <c r="I2651" s="125">
        <v>2</v>
      </c>
      <c r="J2651" s="35">
        <v>225</v>
      </c>
      <c r="K2651" s="131">
        <v>224</v>
      </c>
      <c r="L2651" s="58"/>
      <c r="M2651" s="56"/>
    </row>
    <row r="2652" spans="1:13" ht="15" customHeight="1">
      <c r="A2652" s="163"/>
      <c r="B2652" s="6" t="s">
        <v>2843</v>
      </c>
      <c r="C2652" s="164"/>
      <c r="D2652" s="6"/>
      <c r="E2652" s="35" t="s">
        <v>26</v>
      </c>
      <c r="F2652" s="139" t="s">
        <v>21</v>
      </c>
      <c r="G2652" s="125">
        <v>54</v>
      </c>
      <c r="H2652" s="125">
        <v>76</v>
      </c>
      <c r="I2652" s="125">
        <v>89</v>
      </c>
      <c r="J2652" s="35">
        <v>225</v>
      </c>
      <c r="K2652" s="131">
        <v>224</v>
      </c>
      <c r="L2652" s="58"/>
      <c r="M2652" s="56"/>
    </row>
    <row r="2653" spans="1:13" ht="15" customHeight="1">
      <c r="A2653" s="163"/>
      <c r="B2653" s="6" t="s">
        <v>2844</v>
      </c>
      <c r="C2653" s="164"/>
      <c r="D2653" s="6"/>
      <c r="E2653" s="139" t="s">
        <v>24</v>
      </c>
      <c r="F2653" s="139" t="s">
        <v>18</v>
      </c>
      <c r="G2653" s="125">
        <v>36</v>
      </c>
      <c r="H2653" s="125">
        <v>2</v>
      </c>
      <c r="I2653" s="125">
        <v>37</v>
      </c>
      <c r="J2653" s="35">
        <v>225</v>
      </c>
      <c r="K2653" s="131">
        <v>224</v>
      </c>
      <c r="L2653" s="58"/>
      <c r="M2653" s="56"/>
    </row>
    <row r="2654" spans="1:13" ht="15" customHeight="1">
      <c r="A2654" s="163"/>
      <c r="B2654" s="6" t="s">
        <v>2845</v>
      </c>
      <c r="C2654" s="164"/>
      <c r="D2654" s="6"/>
      <c r="E2654" s="35" t="s">
        <v>26</v>
      </c>
      <c r="F2654" s="139" t="s">
        <v>21</v>
      </c>
      <c r="G2654" s="125">
        <v>67</v>
      </c>
      <c r="H2654" s="125">
        <v>84</v>
      </c>
      <c r="I2654" s="125">
        <v>63</v>
      </c>
      <c r="J2654" s="35">
        <v>225</v>
      </c>
      <c r="K2654" s="131">
        <v>224</v>
      </c>
      <c r="L2654" s="58"/>
      <c r="M2654" s="56"/>
    </row>
    <row r="2655" spans="1:13" ht="15" customHeight="1">
      <c r="A2655" s="163"/>
      <c r="B2655" s="7" t="s">
        <v>2846</v>
      </c>
      <c r="C2655" s="53"/>
      <c r="D2655" s="6">
        <v>400</v>
      </c>
      <c r="E2655" s="139" t="s">
        <v>47</v>
      </c>
      <c r="F2655" s="139" t="s">
        <v>18</v>
      </c>
      <c r="G2655" s="125">
        <v>140</v>
      </c>
      <c r="H2655" s="125">
        <v>76</v>
      </c>
      <c r="I2655" s="125">
        <v>123</v>
      </c>
      <c r="J2655" s="35">
        <v>232</v>
      </c>
      <c r="K2655" s="131">
        <v>225</v>
      </c>
      <c r="L2655" s="58">
        <f>100*(J2655*(G2655+H2655+I2655)+J2656*(G2656+H2656+I2656)+J2657*(G2657+H2657+I2657)+J2658*(I2658+H2658+G2658)+J2659*(G2659+H2659+I2659)+J2660*(G2660+H2660+I2660)+J2661*(G2661+H2661+I2661))/(D2655*1000)</f>
        <v>55.042</v>
      </c>
      <c r="M2655" s="56"/>
    </row>
    <row r="2656" spans="1:13" ht="15" customHeight="1">
      <c r="A2656" s="163"/>
      <c r="B2656" s="6" t="s">
        <v>2847</v>
      </c>
      <c r="C2656" s="53"/>
      <c r="D2656" s="6"/>
      <c r="E2656" s="35" t="s">
        <v>26</v>
      </c>
      <c r="F2656" s="139" t="s">
        <v>24</v>
      </c>
      <c r="G2656" s="125">
        <v>75</v>
      </c>
      <c r="H2656" s="125">
        <v>80</v>
      </c>
      <c r="I2656" s="125">
        <v>80</v>
      </c>
      <c r="J2656" s="35">
        <v>232</v>
      </c>
      <c r="K2656" s="131">
        <v>225</v>
      </c>
      <c r="L2656" s="58"/>
      <c r="M2656" s="56"/>
    </row>
    <row r="2657" spans="1:13" ht="15" customHeight="1">
      <c r="A2657" s="163"/>
      <c r="B2657" s="6" t="s">
        <v>2848</v>
      </c>
      <c r="C2657" s="53"/>
      <c r="D2657" s="6"/>
      <c r="E2657" s="139" t="s">
        <v>21</v>
      </c>
      <c r="F2657" s="139" t="s">
        <v>24</v>
      </c>
      <c r="G2657" s="125">
        <v>96</v>
      </c>
      <c r="H2657" s="125">
        <v>59</v>
      </c>
      <c r="I2657" s="125">
        <v>47</v>
      </c>
      <c r="J2657" s="35">
        <v>232</v>
      </c>
      <c r="K2657" s="131">
        <v>225</v>
      </c>
      <c r="L2657" s="58"/>
      <c r="M2657" s="56"/>
    </row>
    <row r="2658" spans="1:13" ht="15" customHeight="1">
      <c r="A2658" s="163"/>
      <c r="B2658" s="6" t="s">
        <v>2849</v>
      </c>
      <c r="C2658" s="53"/>
      <c r="D2658" s="6"/>
      <c r="E2658" s="139" t="s">
        <v>21</v>
      </c>
      <c r="F2658" s="139" t="s">
        <v>24</v>
      </c>
      <c r="G2658" s="125">
        <v>2</v>
      </c>
      <c r="H2658" s="125">
        <v>0</v>
      </c>
      <c r="I2658" s="125">
        <v>0</v>
      </c>
      <c r="J2658" s="35">
        <v>232</v>
      </c>
      <c r="K2658" s="131">
        <v>225</v>
      </c>
      <c r="L2658" s="58"/>
      <c r="M2658" s="56"/>
    </row>
    <row r="2659" spans="1:13" ht="15" customHeight="1">
      <c r="A2659" s="163"/>
      <c r="B2659" s="6" t="s">
        <v>2850</v>
      </c>
      <c r="C2659" s="53"/>
      <c r="D2659" s="6"/>
      <c r="E2659" s="139" t="s">
        <v>24</v>
      </c>
      <c r="F2659" s="139" t="s">
        <v>19</v>
      </c>
      <c r="G2659" s="125">
        <v>48</v>
      </c>
      <c r="H2659" s="125">
        <v>6</v>
      </c>
      <c r="I2659" s="125">
        <v>55</v>
      </c>
      <c r="J2659" s="35">
        <v>232</v>
      </c>
      <c r="K2659" s="131">
        <v>225</v>
      </c>
      <c r="L2659" s="58"/>
      <c r="M2659" s="56"/>
    </row>
    <row r="2660" spans="1:13" ht="15" customHeight="1">
      <c r="A2660" s="163"/>
      <c r="B2660" s="6" t="s">
        <v>2851</v>
      </c>
      <c r="C2660" s="53"/>
      <c r="D2660" s="6"/>
      <c r="E2660" s="35" t="s">
        <v>26</v>
      </c>
      <c r="F2660" s="139" t="s">
        <v>21</v>
      </c>
      <c r="G2660" s="125">
        <v>20</v>
      </c>
      <c r="H2660" s="125">
        <v>9</v>
      </c>
      <c r="I2660" s="125">
        <v>19</v>
      </c>
      <c r="J2660" s="35">
        <v>232</v>
      </c>
      <c r="K2660" s="131">
        <v>225</v>
      </c>
      <c r="L2660" s="58"/>
      <c r="M2660" s="56"/>
    </row>
    <row r="2661" spans="1:13" ht="15" customHeight="1">
      <c r="A2661" s="163"/>
      <c r="B2661" s="6" t="s">
        <v>2852</v>
      </c>
      <c r="C2661" s="53"/>
      <c r="D2661" s="6"/>
      <c r="E2661" s="35" t="s">
        <v>26</v>
      </c>
      <c r="F2661" s="139" t="s">
        <v>24</v>
      </c>
      <c r="G2661" s="125">
        <v>3</v>
      </c>
      <c r="H2661" s="125">
        <v>11</v>
      </c>
      <c r="I2661" s="125">
        <v>0</v>
      </c>
      <c r="J2661" s="35">
        <v>232</v>
      </c>
      <c r="K2661" s="131">
        <v>225</v>
      </c>
      <c r="L2661" s="58"/>
      <c r="M2661" s="56"/>
    </row>
    <row r="2662" spans="1:13" s="77" customFormat="1" ht="63.75">
      <c r="A2662" s="72" t="s">
        <v>2853</v>
      </c>
      <c r="B2662" s="9" t="s">
        <v>2854</v>
      </c>
      <c r="C2662" s="16" t="s">
        <v>2855</v>
      </c>
      <c r="D2662" s="17">
        <v>400</v>
      </c>
      <c r="E2662" s="35" t="s">
        <v>18</v>
      </c>
      <c r="F2662" s="35" t="s">
        <v>19</v>
      </c>
      <c r="G2662" s="150">
        <v>20</v>
      </c>
      <c r="H2662" s="150">
        <v>26</v>
      </c>
      <c r="I2662" s="150">
        <v>20</v>
      </c>
      <c r="J2662" s="35">
        <v>240</v>
      </c>
      <c r="K2662" s="131">
        <v>238</v>
      </c>
      <c r="L2662" s="76">
        <f>100*(J2662*(G2662+H2662+I2662))/(D2662*1000)</f>
        <v>3.96</v>
      </c>
      <c r="M2662" s="133"/>
    </row>
  </sheetData>
  <sheetProtection selectLockedCells="1" selectUnlockedCells="1"/>
  <mergeCells count="511">
    <mergeCell ref="E3:F3"/>
    <mergeCell ref="G3:I3"/>
    <mergeCell ref="J3:K3"/>
    <mergeCell ref="A5:A12"/>
    <mergeCell ref="C5:C9"/>
    <mergeCell ref="A13:A14"/>
    <mergeCell ref="A15:A20"/>
    <mergeCell ref="C18:C20"/>
    <mergeCell ref="A3:A4"/>
    <mergeCell ref="B3:B4"/>
    <mergeCell ref="C3:C4"/>
    <mergeCell ref="D3:D4"/>
    <mergeCell ref="A21:A149"/>
    <mergeCell ref="C21:C30"/>
    <mergeCell ref="C36:C40"/>
    <mergeCell ref="C45:C47"/>
    <mergeCell ref="C52:C54"/>
    <mergeCell ref="C65:C66"/>
    <mergeCell ref="C81:C86"/>
    <mergeCell ref="C126:C130"/>
    <mergeCell ref="C139:C140"/>
    <mergeCell ref="A150:A155"/>
    <mergeCell ref="C150:C152"/>
    <mergeCell ref="A156:A160"/>
    <mergeCell ref="C157:C160"/>
    <mergeCell ref="A161:A167"/>
    <mergeCell ref="C161:C163"/>
    <mergeCell ref="C166:C167"/>
    <mergeCell ref="A168:A171"/>
    <mergeCell ref="A172:A176"/>
    <mergeCell ref="C172:C176"/>
    <mergeCell ref="C178:C179"/>
    <mergeCell ref="A180:A183"/>
    <mergeCell ref="A185:A190"/>
    <mergeCell ref="A191:A207"/>
    <mergeCell ref="C191:C196"/>
    <mergeCell ref="C198:C204"/>
    <mergeCell ref="A208:A211"/>
    <mergeCell ref="C208:C211"/>
    <mergeCell ref="A212:A214"/>
    <mergeCell ref="C212:C214"/>
    <mergeCell ref="A215:A220"/>
    <mergeCell ref="C216:C219"/>
    <mergeCell ref="A221:A231"/>
    <mergeCell ref="C223:C225"/>
    <mergeCell ref="A232:A241"/>
    <mergeCell ref="C233:C242"/>
    <mergeCell ref="A243:A247"/>
    <mergeCell ref="C244:C246"/>
    <mergeCell ref="A248:A257"/>
    <mergeCell ref="A258:A272"/>
    <mergeCell ref="C259:C263"/>
    <mergeCell ref="C267:C271"/>
    <mergeCell ref="A273:A285"/>
    <mergeCell ref="C274:C277"/>
    <mergeCell ref="A287:A291"/>
    <mergeCell ref="C287:C289"/>
    <mergeCell ref="A292:A296"/>
    <mergeCell ref="C292:C296"/>
    <mergeCell ref="A297:A309"/>
    <mergeCell ref="A310:A315"/>
    <mergeCell ref="C311:C316"/>
    <mergeCell ref="A317:A324"/>
    <mergeCell ref="A325:A328"/>
    <mergeCell ref="C325:C328"/>
    <mergeCell ref="A329:A340"/>
    <mergeCell ref="A341:A345"/>
    <mergeCell ref="C342:C345"/>
    <mergeCell ref="A346:A357"/>
    <mergeCell ref="C346:C357"/>
    <mergeCell ref="A358:A363"/>
    <mergeCell ref="C359:C360"/>
    <mergeCell ref="A364:A372"/>
    <mergeCell ref="C364:C372"/>
    <mergeCell ref="A373:A377"/>
    <mergeCell ref="A378:A390"/>
    <mergeCell ref="C378:C382"/>
    <mergeCell ref="A391:A403"/>
    <mergeCell ref="C392:C394"/>
    <mergeCell ref="A404:A420"/>
    <mergeCell ref="A421:A435"/>
    <mergeCell ref="C421:C427"/>
    <mergeCell ref="A437:A447"/>
    <mergeCell ref="A448:A452"/>
    <mergeCell ref="A454:A460"/>
    <mergeCell ref="C454:C460"/>
    <mergeCell ref="A461:A465"/>
    <mergeCell ref="C461:C465"/>
    <mergeCell ref="A466:A481"/>
    <mergeCell ref="C467:C482"/>
    <mergeCell ref="A483:A492"/>
    <mergeCell ref="C484:C492"/>
    <mergeCell ref="A493:A502"/>
    <mergeCell ref="C494:C499"/>
    <mergeCell ref="C500:C502"/>
    <mergeCell ref="A503:A512"/>
    <mergeCell ref="A513:A517"/>
    <mergeCell ref="C513:C517"/>
    <mergeCell ref="A518:A530"/>
    <mergeCell ref="A531:A541"/>
    <mergeCell ref="A542:A553"/>
    <mergeCell ref="A554:A561"/>
    <mergeCell ref="C555:C560"/>
    <mergeCell ref="A562:A578"/>
    <mergeCell ref="C564:C569"/>
    <mergeCell ref="A579:A597"/>
    <mergeCell ref="A598:A605"/>
    <mergeCell ref="C599:C602"/>
    <mergeCell ref="A606:A623"/>
    <mergeCell ref="C608:C614"/>
    <mergeCell ref="A624:A627"/>
    <mergeCell ref="C624:C627"/>
    <mergeCell ref="A628:A665"/>
    <mergeCell ref="C638:C644"/>
    <mergeCell ref="C648:C651"/>
    <mergeCell ref="A666:A671"/>
    <mergeCell ref="C667:C669"/>
    <mergeCell ref="A672:A677"/>
    <mergeCell ref="A678:A687"/>
    <mergeCell ref="A688:A695"/>
    <mergeCell ref="A696:A715"/>
    <mergeCell ref="C697:C699"/>
    <mergeCell ref="A716:A718"/>
    <mergeCell ref="C716:C718"/>
    <mergeCell ref="A723:A729"/>
    <mergeCell ref="C723:C726"/>
    <mergeCell ref="A730:A742"/>
    <mergeCell ref="A743:A759"/>
    <mergeCell ref="C744:C746"/>
    <mergeCell ref="C748:C753"/>
    <mergeCell ref="C754:C756"/>
    <mergeCell ref="C757:C759"/>
    <mergeCell ref="A760:A771"/>
    <mergeCell ref="C760:C765"/>
    <mergeCell ref="C768:C771"/>
    <mergeCell ref="A772:A801"/>
    <mergeCell ref="C773:C774"/>
    <mergeCell ref="C775:C778"/>
    <mergeCell ref="C786:C793"/>
    <mergeCell ref="C795:C801"/>
    <mergeCell ref="A802:A816"/>
    <mergeCell ref="A817:A840"/>
    <mergeCell ref="C818:C820"/>
    <mergeCell ref="C836:C840"/>
    <mergeCell ref="A841:A845"/>
    <mergeCell ref="C841:C845"/>
    <mergeCell ref="A846:A862"/>
    <mergeCell ref="C847:C853"/>
    <mergeCell ref="C858:C862"/>
    <mergeCell ref="A863:A867"/>
    <mergeCell ref="C864:C865"/>
    <mergeCell ref="A868:A872"/>
    <mergeCell ref="C868:C872"/>
    <mergeCell ref="C874:C878"/>
    <mergeCell ref="C883:C885"/>
    <mergeCell ref="C889:C893"/>
    <mergeCell ref="C895:C896"/>
    <mergeCell ref="A907:A915"/>
    <mergeCell ref="C907:C915"/>
    <mergeCell ref="A916:A930"/>
    <mergeCell ref="C917:C925"/>
    <mergeCell ref="A931:A943"/>
    <mergeCell ref="A944:A946"/>
    <mergeCell ref="C944:C946"/>
    <mergeCell ref="A947:A950"/>
    <mergeCell ref="C947:C950"/>
    <mergeCell ref="A951:A964"/>
    <mergeCell ref="C954:C958"/>
    <mergeCell ref="A965:A969"/>
    <mergeCell ref="C966:C968"/>
    <mergeCell ref="A971:A984"/>
    <mergeCell ref="C972:C984"/>
    <mergeCell ref="A985:A988"/>
    <mergeCell ref="C985:C988"/>
    <mergeCell ref="A989:A992"/>
    <mergeCell ref="C989:C992"/>
    <mergeCell ref="A996:A1017"/>
    <mergeCell ref="A1018:A1036"/>
    <mergeCell ref="C1019:C1022"/>
    <mergeCell ref="C1029:C1036"/>
    <mergeCell ref="A1037:A1041"/>
    <mergeCell ref="C1037:C1041"/>
    <mergeCell ref="A1042:A1051"/>
    <mergeCell ref="C1043:C1051"/>
    <mergeCell ref="A1052:A1056"/>
    <mergeCell ref="C1052:C1056"/>
    <mergeCell ref="A1057:A1070"/>
    <mergeCell ref="C1058:C1062"/>
    <mergeCell ref="A1072:A1075"/>
    <mergeCell ref="A1076:A1085"/>
    <mergeCell ref="C1076:C1085"/>
    <mergeCell ref="A1086:A1094"/>
    <mergeCell ref="C1086:C1089"/>
    <mergeCell ref="A1095:A1099"/>
    <mergeCell ref="C1095:C1098"/>
    <mergeCell ref="A1100:A1107"/>
    <mergeCell ref="C1100:C1103"/>
    <mergeCell ref="A1108:A1112"/>
    <mergeCell ref="A1113:A1115"/>
    <mergeCell ref="C1113:C1115"/>
    <mergeCell ref="A1116:A1124"/>
    <mergeCell ref="C1116:C1125"/>
    <mergeCell ref="A1127:A1134"/>
    <mergeCell ref="C1127:C1131"/>
    <mergeCell ref="A1135:A1145"/>
    <mergeCell ref="C1137:C1145"/>
    <mergeCell ref="A1146:A1159"/>
    <mergeCell ref="C1146:C1154"/>
    <mergeCell ref="A1160:A1163"/>
    <mergeCell ref="A1164:A1171"/>
    <mergeCell ref="C1165:C1171"/>
    <mergeCell ref="A1172:A1201"/>
    <mergeCell ref="C1173:C1181"/>
    <mergeCell ref="C1182:C1185"/>
    <mergeCell ref="C1193:C1195"/>
    <mergeCell ref="A1202:A1206"/>
    <mergeCell ref="C1203:C1206"/>
    <mergeCell ref="A1207:A1217"/>
    <mergeCell ref="C1208:C1214"/>
    <mergeCell ref="A1218:A1230"/>
    <mergeCell ref="C1218:C1224"/>
    <mergeCell ref="C1229:C1230"/>
    <mergeCell ref="A1231:A1234"/>
    <mergeCell ref="C1231:C1234"/>
    <mergeCell ref="A1235:A1237"/>
    <mergeCell ref="C1235:C1237"/>
    <mergeCell ref="A1238:A1240"/>
    <mergeCell ref="A1241:A1244"/>
    <mergeCell ref="A1246:A1248"/>
    <mergeCell ref="C1246:C1248"/>
    <mergeCell ref="A1249:A1258"/>
    <mergeCell ref="C1249:C1253"/>
    <mergeCell ref="A1259:A1266"/>
    <mergeCell ref="C1259:C1260"/>
    <mergeCell ref="A1267:A1285"/>
    <mergeCell ref="C1267:C1270"/>
    <mergeCell ref="C1278:C1281"/>
    <mergeCell ref="A1286:A1321"/>
    <mergeCell ref="C1286:C1297"/>
    <mergeCell ref="C1298:C1302"/>
    <mergeCell ref="C1303:C1306"/>
    <mergeCell ref="C1307:C1319"/>
    <mergeCell ref="A1322:A1326"/>
    <mergeCell ref="A1327:A1335"/>
    <mergeCell ref="A1336:A1346"/>
    <mergeCell ref="C1336:C1340"/>
    <mergeCell ref="A1347:A1352"/>
    <mergeCell ref="C1348:C1352"/>
    <mergeCell ref="A1353:A1361"/>
    <mergeCell ref="C1353:C1354"/>
    <mergeCell ref="C1358:C1360"/>
    <mergeCell ref="A1362:A1392"/>
    <mergeCell ref="C1362:C1368"/>
    <mergeCell ref="C1371:C1374"/>
    <mergeCell ref="C1380:C1391"/>
    <mergeCell ref="A1393:A1406"/>
    <mergeCell ref="C1393:C1401"/>
    <mergeCell ref="A1407:A1411"/>
    <mergeCell ref="C1407:C1411"/>
    <mergeCell ref="A1412:A1435"/>
    <mergeCell ref="C1412:C1420"/>
    <mergeCell ref="C1429:C1432"/>
    <mergeCell ref="A1436:A1452"/>
    <mergeCell ref="C1447:C1449"/>
    <mergeCell ref="A1453:A1464"/>
    <mergeCell ref="C1453:C1458"/>
    <mergeCell ref="C1459:C1463"/>
    <mergeCell ref="A1465:A1471"/>
    <mergeCell ref="C1465:C1468"/>
    <mergeCell ref="A1472:A1475"/>
    <mergeCell ref="A1477:A1478"/>
    <mergeCell ref="C1477:C1479"/>
    <mergeCell ref="A1480:A1490"/>
    <mergeCell ref="C1480:C1486"/>
    <mergeCell ref="A1491:A1506"/>
    <mergeCell ref="C1491:C1492"/>
    <mergeCell ref="C1500:C1504"/>
    <mergeCell ref="A1507:A1514"/>
    <mergeCell ref="C1507:C1509"/>
    <mergeCell ref="A1515:A1540"/>
    <mergeCell ref="C1516:C1518"/>
    <mergeCell ref="A1541:A1551"/>
    <mergeCell ref="C1541:C1544"/>
    <mergeCell ref="A1552:A1560"/>
    <mergeCell ref="C1553:C1555"/>
    <mergeCell ref="A1561:A1570"/>
    <mergeCell ref="A1571:A1583"/>
    <mergeCell ref="C1571:C1579"/>
    <mergeCell ref="A1585:A1592"/>
    <mergeCell ref="A1593:A1601"/>
    <mergeCell ref="A1602:A1606"/>
    <mergeCell ref="A1607:A1610"/>
    <mergeCell ref="C1607:C1610"/>
    <mergeCell ref="A1611:A1620"/>
    <mergeCell ref="C1615:C1620"/>
    <mergeCell ref="A1621:A1628"/>
    <mergeCell ref="C1622:C1625"/>
    <mergeCell ref="A1629:A1644"/>
    <mergeCell ref="C1629:C1633"/>
    <mergeCell ref="C1637:C1643"/>
    <mergeCell ref="A1645:A1675"/>
    <mergeCell ref="C1646:C1655"/>
    <mergeCell ref="C1656:C1659"/>
    <mergeCell ref="C1660:C1664"/>
    <mergeCell ref="A1676:A1679"/>
    <mergeCell ref="C1676:C1677"/>
    <mergeCell ref="A1680:A1688"/>
    <mergeCell ref="A1689:A1692"/>
    <mergeCell ref="C1689:C1690"/>
    <mergeCell ref="A1693:A1705"/>
    <mergeCell ref="C1693:C1698"/>
    <mergeCell ref="A1707:A1720"/>
    <mergeCell ref="C1707:C1713"/>
    <mergeCell ref="C1716:C1720"/>
    <mergeCell ref="A1721:A1726"/>
    <mergeCell ref="C1721:C1726"/>
    <mergeCell ref="A1727:A1734"/>
    <mergeCell ref="C1727:C1733"/>
    <mergeCell ref="A1735:A1738"/>
    <mergeCell ref="A1739:A1746"/>
    <mergeCell ref="C1739:C1743"/>
    <mergeCell ref="A1747:A1763"/>
    <mergeCell ref="C1747:C1751"/>
    <mergeCell ref="C1756:C1759"/>
    <mergeCell ref="A1764:A1783"/>
    <mergeCell ref="C1768:C1774"/>
    <mergeCell ref="C1778:C1783"/>
    <mergeCell ref="A1784:A1787"/>
    <mergeCell ref="C1784:C1787"/>
    <mergeCell ref="A1788:A1789"/>
    <mergeCell ref="C1788:C1789"/>
    <mergeCell ref="A1790:A1801"/>
    <mergeCell ref="C1790:C1793"/>
    <mergeCell ref="A1802:A1808"/>
    <mergeCell ref="C1802:C1805"/>
    <mergeCell ref="A1809:A1812"/>
    <mergeCell ref="C1809:C1812"/>
    <mergeCell ref="A1813:A1819"/>
    <mergeCell ref="C1813:C1819"/>
    <mergeCell ref="A1820:A1829"/>
    <mergeCell ref="C1820:C1824"/>
    <mergeCell ref="A1830:A1861"/>
    <mergeCell ref="C1830:C1831"/>
    <mergeCell ref="C1852:C1855"/>
    <mergeCell ref="A1862:A1883"/>
    <mergeCell ref="C1862:C1864"/>
    <mergeCell ref="C1869:C1877"/>
    <mergeCell ref="A1884:A1902"/>
    <mergeCell ref="C1884:C1886"/>
    <mergeCell ref="C1894:C1895"/>
    <mergeCell ref="C1899:C1901"/>
    <mergeCell ref="A1903:A1908"/>
    <mergeCell ref="C1903:C1907"/>
    <mergeCell ref="A1909:A1921"/>
    <mergeCell ref="C1909:C1914"/>
    <mergeCell ref="A1922:A1923"/>
    <mergeCell ref="C1922:C1923"/>
    <mergeCell ref="A1924:A1943"/>
    <mergeCell ref="C1924:C1930"/>
    <mergeCell ref="A1944:A1945"/>
    <mergeCell ref="C1944:C1945"/>
    <mergeCell ref="A1946:A1978"/>
    <mergeCell ref="C1946:C1955"/>
    <mergeCell ref="C1956:C1961"/>
    <mergeCell ref="C1967:C1972"/>
    <mergeCell ref="A1979:A1986"/>
    <mergeCell ref="C1980:C1984"/>
    <mergeCell ref="A1987:A2020"/>
    <mergeCell ref="C1988:C1990"/>
    <mergeCell ref="C2004:C2006"/>
    <mergeCell ref="A2021:A2063"/>
    <mergeCell ref="C2022:C2025"/>
    <mergeCell ref="C2038:C2041"/>
    <mergeCell ref="C2051:C2056"/>
    <mergeCell ref="A2064:A2070"/>
    <mergeCell ref="C2065:C2069"/>
    <mergeCell ref="A2071:A2120"/>
    <mergeCell ref="C2072:C2075"/>
    <mergeCell ref="C2085:C2088"/>
    <mergeCell ref="C2090:C2093"/>
    <mergeCell ref="C2104:C2106"/>
    <mergeCell ref="C2112:C2115"/>
    <mergeCell ref="A2121:A2131"/>
    <mergeCell ref="C2122:C2125"/>
    <mergeCell ref="A2132:A2133"/>
    <mergeCell ref="C2132:C2133"/>
    <mergeCell ref="A2134:A2163"/>
    <mergeCell ref="C2147:C2150"/>
    <mergeCell ref="A2164:A2165"/>
    <mergeCell ref="C2164:C2165"/>
    <mergeCell ref="A2166:A2174"/>
    <mergeCell ref="C2169:C2174"/>
    <mergeCell ref="A2175:A2196"/>
    <mergeCell ref="C2176:C2179"/>
    <mergeCell ref="C2189:C2195"/>
    <mergeCell ref="A2197:A2213"/>
    <mergeCell ref="C2197:C2200"/>
    <mergeCell ref="C2207:C2210"/>
    <mergeCell ref="A2214:A2219"/>
    <mergeCell ref="C2214:C2219"/>
    <mergeCell ref="A2220:A2232"/>
    <mergeCell ref="C2220:C2232"/>
    <mergeCell ref="A2233:A2235"/>
    <mergeCell ref="C2233:C2234"/>
    <mergeCell ref="A2236:A2245"/>
    <mergeCell ref="A2246:A2277"/>
    <mergeCell ref="C2255:C2257"/>
    <mergeCell ref="C2269:C2271"/>
    <mergeCell ref="A2278:A2285"/>
    <mergeCell ref="A2286:A2289"/>
    <mergeCell ref="C2286:C2289"/>
    <mergeCell ref="A2290:A2298"/>
    <mergeCell ref="A2299:A2300"/>
    <mergeCell ref="A2301:A2311"/>
    <mergeCell ref="C2301:C2304"/>
    <mergeCell ref="C2307:C2308"/>
    <mergeCell ref="C2309:C2311"/>
    <mergeCell ref="A2312:A2317"/>
    <mergeCell ref="C2312:C2313"/>
    <mergeCell ref="C2314:C2315"/>
    <mergeCell ref="C2316:C2317"/>
    <mergeCell ref="A2318:A2320"/>
    <mergeCell ref="C2318:C2320"/>
    <mergeCell ref="A2321:A2325"/>
    <mergeCell ref="C2321:C2325"/>
    <mergeCell ref="A2326:A2330"/>
    <mergeCell ref="C2326:C2327"/>
    <mergeCell ref="C2329:C2330"/>
    <mergeCell ref="A2331:A2345"/>
    <mergeCell ref="C2331:C2333"/>
    <mergeCell ref="C2335:C2337"/>
    <mergeCell ref="C2339:C2342"/>
    <mergeCell ref="A2346:A2356"/>
    <mergeCell ref="C2346:C2349"/>
    <mergeCell ref="C2351:C2354"/>
    <mergeCell ref="C2355:C2356"/>
    <mergeCell ref="A2357:A2368"/>
    <mergeCell ref="C2357:C2358"/>
    <mergeCell ref="C2360:C2363"/>
    <mergeCell ref="C2366:C2367"/>
    <mergeCell ref="A2369:A2375"/>
    <mergeCell ref="C2369:C2371"/>
    <mergeCell ref="C2372:C2375"/>
    <mergeCell ref="A2376:A2382"/>
    <mergeCell ref="A2384:A2388"/>
    <mergeCell ref="C2384:C2388"/>
    <mergeCell ref="A2389:A2392"/>
    <mergeCell ref="C2389:C2390"/>
    <mergeCell ref="C2391:C2392"/>
    <mergeCell ref="A2393:A2396"/>
    <mergeCell ref="C2393:C2395"/>
    <mergeCell ref="A2397:A2401"/>
    <mergeCell ref="C2397:C2398"/>
    <mergeCell ref="A2402:A2411"/>
    <mergeCell ref="C2402:C2411"/>
    <mergeCell ref="A2412:A2415"/>
    <mergeCell ref="C2412:C2415"/>
    <mergeCell ref="A2416:A2419"/>
    <mergeCell ref="C2416:C2419"/>
    <mergeCell ref="A2421:A2424"/>
    <mergeCell ref="A2425:A2428"/>
    <mergeCell ref="C2425:C2428"/>
    <mergeCell ref="A2429:A2433"/>
    <mergeCell ref="C2429:C2433"/>
    <mergeCell ref="A2434:A2442"/>
    <mergeCell ref="C2434:C2442"/>
    <mergeCell ref="A2443:A2447"/>
    <mergeCell ref="A2448:A2453"/>
    <mergeCell ref="C2448:C2451"/>
    <mergeCell ref="A2454:A2455"/>
    <mergeCell ref="C2454:C2455"/>
    <mergeCell ref="A2456:A2457"/>
    <mergeCell ref="C2456:C2457"/>
    <mergeCell ref="A2458:A2461"/>
    <mergeCell ref="C2458:C2460"/>
    <mergeCell ref="A2462:A2467"/>
    <mergeCell ref="A2468:A2470"/>
    <mergeCell ref="C2468:C2470"/>
    <mergeCell ref="A2471:A2477"/>
    <mergeCell ref="C2473:C2477"/>
    <mergeCell ref="A2478:A2481"/>
    <mergeCell ref="C2478:C2481"/>
    <mergeCell ref="A2482:A2485"/>
    <mergeCell ref="C2483:C2485"/>
    <mergeCell ref="A2486:A2492"/>
    <mergeCell ref="A2493:A2507"/>
    <mergeCell ref="C2494:C2498"/>
    <mergeCell ref="A2508:A2517"/>
    <mergeCell ref="A2519:A2528"/>
    <mergeCell ref="C2520:C2528"/>
    <mergeCell ref="A2529:A2539"/>
    <mergeCell ref="A2540:A2549"/>
    <mergeCell ref="C2541:C2549"/>
    <mergeCell ref="C2612:C2613"/>
    <mergeCell ref="A2550:A2557"/>
    <mergeCell ref="C2551:C2554"/>
    <mergeCell ref="A2559:A2569"/>
    <mergeCell ref="A2570:A2577"/>
    <mergeCell ref="C2571:C2577"/>
    <mergeCell ref="A2578:A2589"/>
    <mergeCell ref="C2578:C2589"/>
    <mergeCell ref="A2617:A2624"/>
    <mergeCell ref="A2628:A2649"/>
    <mergeCell ref="A2650:A2661"/>
    <mergeCell ref="C2651:C2654"/>
    <mergeCell ref="A2590:A2599"/>
    <mergeCell ref="C2592:C2595"/>
    <mergeCell ref="A2600:A2604"/>
    <mergeCell ref="A2605:A2611"/>
    <mergeCell ref="C2606:C2610"/>
    <mergeCell ref="A2612:A2615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H267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C10" sqref="C10:C14"/>
    </sheetView>
  </sheetViews>
  <sheetFormatPr defaultColWidth="7.7109375" defaultRowHeight="15"/>
  <cols>
    <col min="1" max="1" width="13.421875" style="63" customWidth="1"/>
    <col min="2" max="2" width="46.140625" style="64" customWidth="1"/>
    <col min="3" max="3" width="15.00390625" style="1" customWidth="1"/>
    <col min="4" max="4" width="15.00390625" style="2" customWidth="1"/>
    <col min="5" max="11" width="16.421875" style="2" customWidth="1"/>
    <col min="12" max="16384" width="7.7109375" style="2" customWidth="1"/>
  </cols>
  <sheetData>
    <row r="2" spans="5:6" ht="15">
      <c r="E2" s="231"/>
      <c r="F2" s="231"/>
    </row>
    <row r="3" spans="5:6" ht="15">
      <c r="E3" s="231"/>
      <c r="F3" s="231"/>
    </row>
    <row r="4" spans="5:6" ht="15">
      <c r="E4" s="231"/>
      <c r="F4" s="231"/>
    </row>
    <row r="6" spans="5:6" ht="15">
      <c r="E6" s="231"/>
      <c r="F6" s="231"/>
    </row>
    <row r="7" spans="1:8" s="65" customFormat="1" ht="15">
      <c r="A7" s="238" t="s">
        <v>2858</v>
      </c>
      <c r="B7" s="238"/>
      <c r="C7" s="238"/>
      <c r="D7" s="238"/>
      <c r="E7" s="238"/>
      <c r="F7" s="238"/>
      <c r="G7" s="61"/>
      <c r="H7" s="61"/>
    </row>
    <row r="8" spans="2:8" ht="15.75" thickBot="1">
      <c r="B8" s="66"/>
      <c r="C8" s="3"/>
      <c r="D8" s="4"/>
      <c r="E8" s="67"/>
      <c r="F8" s="68"/>
      <c r="G8" s="68"/>
      <c r="H8" s="68"/>
    </row>
    <row r="9" spans="1:6" ht="58.5" customHeight="1" thickBot="1">
      <c r="A9" s="69" t="s">
        <v>1</v>
      </c>
      <c r="B9" s="69" t="s">
        <v>2</v>
      </c>
      <c r="C9" s="60" t="s">
        <v>3</v>
      </c>
      <c r="D9" s="62" t="s">
        <v>4</v>
      </c>
      <c r="E9" s="70" t="s">
        <v>2856</v>
      </c>
      <c r="F9" s="71" t="s">
        <v>2857</v>
      </c>
    </row>
    <row r="10" spans="1:6" ht="15.75" customHeight="1">
      <c r="A10" s="235" t="s">
        <v>15</v>
      </c>
      <c r="B10" s="7" t="s">
        <v>16</v>
      </c>
      <c r="C10" s="234" t="s">
        <v>17</v>
      </c>
      <c r="D10" s="6">
        <v>250</v>
      </c>
      <c r="E10" s="73">
        <v>24.2688</v>
      </c>
      <c r="F10" s="74">
        <f>ROUND((100-E10)/100*D10,1)</f>
        <v>189.3</v>
      </c>
    </row>
    <row r="11" spans="1:6" ht="15">
      <c r="A11" s="236"/>
      <c r="B11" s="6" t="s">
        <v>20</v>
      </c>
      <c r="C11" s="227"/>
      <c r="D11" s="6"/>
      <c r="E11" s="58"/>
      <c r="F11" s="74"/>
    </row>
    <row r="12" spans="1:6" ht="15">
      <c r="A12" s="236"/>
      <c r="B12" s="6" t="s">
        <v>23</v>
      </c>
      <c r="C12" s="227"/>
      <c r="D12" s="6"/>
      <c r="E12" s="58"/>
      <c r="F12" s="74"/>
    </row>
    <row r="13" spans="1:6" ht="15">
      <c r="A13" s="236"/>
      <c r="B13" s="7" t="s">
        <v>25</v>
      </c>
      <c r="C13" s="227"/>
      <c r="D13" s="6"/>
      <c r="E13" s="58"/>
      <c r="F13" s="74"/>
    </row>
    <row r="14" spans="1:6" ht="15">
      <c r="A14" s="236"/>
      <c r="B14" s="8" t="s">
        <v>27</v>
      </c>
      <c r="C14" s="228"/>
      <c r="D14" s="6"/>
      <c r="E14" s="58"/>
      <c r="F14" s="74"/>
    </row>
    <row r="15" spans="1:6" ht="15">
      <c r="A15" s="236"/>
      <c r="B15" s="7" t="s">
        <v>28</v>
      </c>
      <c r="C15" s="9"/>
      <c r="D15" s="6"/>
      <c r="E15" s="58"/>
      <c r="F15" s="74"/>
    </row>
    <row r="16" spans="1:6" ht="15">
      <c r="A16" s="236"/>
      <c r="B16" s="7" t="s">
        <v>29</v>
      </c>
      <c r="C16" s="9"/>
      <c r="D16" s="6"/>
      <c r="E16" s="58"/>
      <c r="F16" s="74"/>
    </row>
    <row r="17" spans="1:6" ht="15">
      <c r="A17" s="237"/>
      <c r="B17" s="7" t="s">
        <v>31</v>
      </c>
      <c r="C17" s="9"/>
      <c r="D17" s="6"/>
      <c r="E17" s="58"/>
      <c r="F17" s="74"/>
    </row>
    <row r="18" spans="1:6" ht="27" customHeight="1">
      <c r="A18" s="232"/>
      <c r="B18" s="75" t="s">
        <v>32</v>
      </c>
      <c r="C18" s="10"/>
      <c r="D18" s="6">
        <v>100</v>
      </c>
      <c r="E18" s="58">
        <v>18.16</v>
      </c>
      <c r="F18" s="74">
        <f>ROUND((100-E18)/100*D18,1)</f>
        <v>81.8</v>
      </c>
    </row>
    <row r="19" spans="1:6" ht="15">
      <c r="A19" s="233"/>
      <c r="B19" s="7" t="s">
        <v>33</v>
      </c>
      <c r="C19" s="9"/>
      <c r="D19" s="6"/>
      <c r="E19" s="58"/>
      <c r="F19" s="74"/>
    </row>
    <row r="20" spans="1:6" ht="29.25" customHeight="1">
      <c r="A20" s="163" t="s">
        <v>15</v>
      </c>
      <c r="B20" s="9" t="s">
        <v>34</v>
      </c>
      <c r="C20" s="10" t="s">
        <v>35</v>
      </c>
      <c r="D20" s="6">
        <v>160</v>
      </c>
      <c r="E20" s="58">
        <v>25.59375</v>
      </c>
      <c r="F20" s="74">
        <f>ROUND((100-E20)/100*D20,1)</f>
        <v>119.1</v>
      </c>
    </row>
    <row r="21" spans="1:6" ht="15.75" customHeight="1">
      <c r="A21" s="163"/>
      <c r="B21" s="6" t="s">
        <v>36</v>
      </c>
      <c r="C21" s="10"/>
      <c r="D21" s="6"/>
      <c r="E21" s="58"/>
      <c r="F21" s="74"/>
    </row>
    <row r="22" spans="1:6" ht="15" customHeight="1">
      <c r="A22" s="163"/>
      <c r="B22" s="6" t="s">
        <v>37</v>
      </c>
      <c r="C22" s="10"/>
      <c r="D22" s="6"/>
      <c r="E22" s="58"/>
      <c r="F22" s="74"/>
    </row>
    <row r="23" spans="1:6" ht="15.75" customHeight="1">
      <c r="A23" s="163"/>
      <c r="B23" s="6" t="s">
        <v>38</v>
      </c>
      <c r="C23" s="226" t="s">
        <v>39</v>
      </c>
      <c r="D23" s="6">
        <v>100</v>
      </c>
      <c r="E23" s="58">
        <v>9.087</v>
      </c>
      <c r="F23" s="74">
        <f>ROUND((100-E23)/100*D23,1)</f>
        <v>90.9</v>
      </c>
    </row>
    <row r="24" spans="1:6" ht="15">
      <c r="A24" s="163"/>
      <c r="B24" s="6" t="s">
        <v>40</v>
      </c>
      <c r="C24" s="227"/>
      <c r="D24" s="6"/>
      <c r="E24" s="58"/>
      <c r="F24" s="74"/>
    </row>
    <row r="25" spans="1:6" ht="15">
      <c r="A25" s="163"/>
      <c r="B25" s="6" t="s">
        <v>41</v>
      </c>
      <c r="C25" s="228"/>
      <c r="D25" s="6"/>
      <c r="E25" s="58"/>
      <c r="F25" s="74"/>
    </row>
    <row r="26" spans="1:6" ht="15" customHeight="1">
      <c r="A26" s="217" t="s">
        <v>42</v>
      </c>
      <c r="B26" s="6" t="s">
        <v>43</v>
      </c>
      <c r="C26" s="208" t="s">
        <v>44</v>
      </c>
      <c r="D26" s="11">
        <v>400</v>
      </c>
      <c r="E26" s="58">
        <v>43.9875</v>
      </c>
      <c r="F26" s="74">
        <f>ROUND((100-E26)/100*D26,1)</f>
        <v>224.1</v>
      </c>
    </row>
    <row r="27" spans="1:6" ht="15">
      <c r="A27" s="217"/>
      <c r="B27" s="6" t="s">
        <v>45</v>
      </c>
      <c r="C27" s="229"/>
      <c r="D27" s="6"/>
      <c r="E27" s="58"/>
      <c r="F27" s="74"/>
    </row>
    <row r="28" spans="1:6" ht="15">
      <c r="A28" s="217"/>
      <c r="B28" s="6" t="s">
        <v>46</v>
      </c>
      <c r="C28" s="229"/>
      <c r="D28" s="6"/>
      <c r="E28" s="58"/>
      <c r="F28" s="74"/>
    </row>
    <row r="29" spans="1:6" ht="15">
      <c r="A29" s="217"/>
      <c r="B29" s="6" t="s">
        <v>48</v>
      </c>
      <c r="C29" s="229"/>
      <c r="D29" s="6"/>
      <c r="E29" s="58"/>
      <c r="F29" s="74"/>
    </row>
    <row r="30" spans="1:6" ht="15">
      <c r="A30" s="217"/>
      <c r="B30" s="6" t="s">
        <v>49</v>
      </c>
      <c r="C30" s="229"/>
      <c r="D30" s="6"/>
      <c r="E30" s="58"/>
      <c r="F30" s="74"/>
    </row>
    <row r="31" spans="1:6" ht="15">
      <c r="A31" s="217"/>
      <c r="B31" s="6" t="s">
        <v>50</v>
      </c>
      <c r="C31" s="229"/>
      <c r="D31" s="6"/>
      <c r="E31" s="58"/>
      <c r="F31" s="74"/>
    </row>
    <row r="32" spans="1:6" ht="15">
      <c r="A32" s="217"/>
      <c r="B32" s="6" t="s">
        <v>51</v>
      </c>
      <c r="C32" s="229"/>
      <c r="D32" s="6"/>
      <c r="E32" s="58"/>
      <c r="F32" s="74"/>
    </row>
    <row r="33" spans="1:6" ht="15">
      <c r="A33" s="217"/>
      <c r="B33" s="6" t="s">
        <v>52</v>
      </c>
      <c r="C33" s="229"/>
      <c r="D33" s="6"/>
      <c r="E33" s="58"/>
      <c r="F33" s="74"/>
    </row>
    <row r="34" spans="1:6" ht="15">
      <c r="A34" s="217"/>
      <c r="B34" s="6" t="s">
        <v>53</v>
      </c>
      <c r="C34" s="229"/>
      <c r="D34" s="6"/>
      <c r="E34" s="58"/>
      <c r="F34" s="74"/>
    </row>
    <row r="35" spans="1:6" ht="15">
      <c r="A35" s="217"/>
      <c r="B35" s="6" t="s">
        <v>54</v>
      </c>
      <c r="C35" s="230"/>
      <c r="D35" s="6"/>
      <c r="E35" s="58"/>
      <c r="F35" s="74"/>
    </row>
    <row r="36" spans="1:6" ht="15">
      <c r="A36" s="217"/>
      <c r="B36" s="6" t="s">
        <v>55</v>
      </c>
      <c r="C36" s="9"/>
      <c r="D36" s="6">
        <v>400</v>
      </c>
      <c r="E36" s="58">
        <v>15.642</v>
      </c>
      <c r="F36" s="74">
        <f>ROUND((100-E36)/100*D36,1)</f>
        <v>337.4</v>
      </c>
    </row>
    <row r="37" spans="1:6" ht="15">
      <c r="A37" s="217"/>
      <c r="B37" s="6" t="s">
        <v>56</v>
      </c>
      <c r="C37" s="9"/>
      <c r="D37" s="6"/>
      <c r="E37" s="58"/>
      <c r="F37" s="74"/>
    </row>
    <row r="38" spans="1:6" ht="15">
      <c r="A38" s="217"/>
      <c r="B38" s="6" t="s">
        <v>54</v>
      </c>
      <c r="C38" s="9"/>
      <c r="D38" s="6"/>
      <c r="E38" s="58"/>
      <c r="F38" s="74"/>
    </row>
    <row r="39" spans="1:6" ht="15">
      <c r="A39" s="217"/>
      <c r="B39" s="6" t="s">
        <v>57</v>
      </c>
      <c r="C39" s="9"/>
      <c r="D39" s="6"/>
      <c r="E39" s="58"/>
      <c r="F39" s="74"/>
    </row>
    <row r="40" spans="1:6" ht="15">
      <c r="A40" s="217"/>
      <c r="B40" s="6" t="s">
        <v>58</v>
      </c>
      <c r="C40" s="9"/>
      <c r="D40" s="6"/>
      <c r="E40" s="58"/>
      <c r="F40" s="74"/>
    </row>
    <row r="41" spans="1:6" ht="15" customHeight="1">
      <c r="A41" s="217"/>
      <c r="B41" s="6" t="s">
        <v>59</v>
      </c>
      <c r="C41" s="208" t="s">
        <v>60</v>
      </c>
      <c r="D41" s="12">
        <v>630</v>
      </c>
      <c r="E41" s="58">
        <v>18.851111111111113</v>
      </c>
      <c r="F41" s="74">
        <f>ROUND((100-E41)/100*D41,1)</f>
        <v>511.2</v>
      </c>
    </row>
    <row r="42" spans="1:6" ht="15">
      <c r="A42" s="217"/>
      <c r="B42" s="6" t="s">
        <v>61</v>
      </c>
      <c r="C42" s="229"/>
      <c r="D42" s="6"/>
      <c r="E42" s="58"/>
      <c r="F42" s="74"/>
    </row>
    <row r="43" spans="1:6" ht="15">
      <c r="A43" s="217"/>
      <c r="B43" s="6" t="s">
        <v>62</v>
      </c>
      <c r="C43" s="229"/>
      <c r="D43" s="6"/>
      <c r="E43" s="58"/>
      <c r="F43" s="74"/>
    </row>
    <row r="44" spans="1:6" ht="15">
      <c r="A44" s="217"/>
      <c r="B44" s="6" t="s">
        <v>63</v>
      </c>
      <c r="C44" s="229"/>
      <c r="D44" s="6"/>
      <c r="E44" s="58"/>
      <c r="F44" s="74"/>
    </row>
    <row r="45" spans="1:6" ht="15">
      <c r="A45" s="217"/>
      <c r="B45" s="6" t="s">
        <v>64</v>
      </c>
      <c r="C45" s="230"/>
      <c r="D45" s="6"/>
      <c r="E45" s="58"/>
      <c r="F45" s="74"/>
    </row>
    <row r="46" spans="1:6" ht="15">
      <c r="A46" s="217"/>
      <c r="B46" s="6" t="s">
        <v>65</v>
      </c>
      <c r="C46" s="9"/>
      <c r="D46" s="6">
        <v>630</v>
      </c>
      <c r="E46" s="58">
        <v>9.066666666666666</v>
      </c>
      <c r="F46" s="74">
        <f>ROUND((100-E46)/100*D46,1)</f>
        <v>572.9</v>
      </c>
    </row>
    <row r="47" spans="1:6" ht="15">
      <c r="A47" s="217"/>
      <c r="B47" s="6" t="s">
        <v>66</v>
      </c>
      <c r="C47" s="9"/>
      <c r="D47" s="6"/>
      <c r="E47" s="58"/>
      <c r="F47" s="74"/>
    </row>
    <row r="48" spans="1:6" ht="15">
      <c r="A48" s="217"/>
      <c r="B48" s="6" t="s">
        <v>67</v>
      </c>
      <c r="C48" s="9"/>
      <c r="D48" s="6"/>
      <c r="E48" s="58"/>
      <c r="F48" s="74"/>
    </row>
    <row r="49" spans="1:6" ht="15">
      <c r="A49" s="217"/>
      <c r="B49" s="6" t="s">
        <v>68</v>
      </c>
      <c r="C49" s="9"/>
      <c r="D49" s="6">
        <v>400</v>
      </c>
      <c r="E49" s="58">
        <v>9.545</v>
      </c>
      <c r="F49" s="74">
        <f>ROUND((100-E49)/100*D49,1)</f>
        <v>361.8</v>
      </c>
    </row>
    <row r="50" spans="1:6" ht="15.75" customHeight="1">
      <c r="A50" s="217"/>
      <c r="B50" s="6" t="s">
        <v>69</v>
      </c>
      <c r="C50" s="226" t="s">
        <v>70</v>
      </c>
      <c r="D50" s="6"/>
      <c r="E50" s="58"/>
      <c r="F50" s="74"/>
    </row>
    <row r="51" spans="1:6" ht="15.75" customHeight="1">
      <c r="A51" s="217"/>
      <c r="B51" s="6" t="s">
        <v>71</v>
      </c>
      <c r="C51" s="227"/>
      <c r="D51" s="6"/>
      <c r="E51" s="58"/>
      <c r="F51" s="74"/>
    </row>
    <row r="52" spans="1:6" ht="15">
      <c r="A52" s="217"/>
      <c r="B52" s="6" t="s">
        <v>72</v>
      </c>
      <c r="C52" s="228"/>
      <c r="D52" s="6"/>
      <c r="E52" s="58"/>
      <c r="F52" s="74"/>
    </row>
    <row r="53" spans="1:6" ht="15">
      <c r="A53" s="217"/>
      <c r="B53" s="6" t="s">
        <v>73</v>
      </c>
      <c r="C53" s="9"/>
      <c r="D53" s="6">
        <v>630</v>
      </c>
      <c r="E53" s="58">
        <v>8.98857142857143</v>
      </c>
      <c r="F53" s="74">
        <f>ROUND((100-E53)/100*D53,1)</f>
        <v>573.4</v>
      </c>
    </row>
    <row r="54" spans="1:6" ht="15">
      <c r="A54" s="217"/>
      <c r="B54" s="6" t="s">
        <v>74</v>
      </c>
      <c r="C54" s="9"/>
      <c r="D54" s="6"/>
      <c r="E54" s="58"/>
      <c r="F54" s="74"/>
    </row>
    <row r="55" spans="1:6" ht="15">
      <c r="A55" s="217"/>
      <c r="B55" s="6" t="s">
        <v>75</v>
      </c>
      <c r="C55" s="9"/>
      <c r="D55" s="6"/>
      <c r="E55" s="58"/>
      <c r="F55" s="74"/>
    </row>
    <row r="56" spans="1:6" ht="15">
      <c r="A56" s="217"/>
      <c r="B56" s="6" t="s">
        <v>76</v>
      </c>
      <c r="C56" s="9"/>
      <c r="D56" s="6"/>
      <c r="E56" s="58"/>
      <c r="F56" s="74"/>
    </row>
    <row r="57" spans="1:6" ht="15.75" customHeight="1">
      <c r="A57" s="217"/>
      <c r="B57" s="6" t="s">
        <v>77</v>
      </c>
      <c r="C57" s="194" t="s">
        <v>78</v>
      </c>
      <c r="D57" s="6">
        <v>400</v>
      </c>
      <c r="E57" s="58">
        <v>11.685</v>
      </c>
      <c r="F57" s="74">
        <f>ROUND((100-E57)/100*D57,1)</f>
        <v>353.3</v>
      </c>
    </row>
    <row r="58" spans="1:6" ht="15">
      <c r="A58" s="217"/>
      <c r="B58" s="6" t="s">
        <v>81</v>
      </c>
      <c r="C58" s="194"/>
      <c r="D58" s="6"/>
      <c r="E58" s="58"/>
      <c r="F58" s="74"/>
    </row>
    <row r="59" spans="1:6" ht="15">
      <c r="A59" s="217"/>
      <c r="B59" s="6" t="s">
        <v>83</v>
      </c>
      <c r="C59" s="194"/>
      <c r="D59" s="6"/>
      <c r="E59" s="58"/>
      <c r="F59" s="74"/>
    </row>
    <row r="60" spans="1:6" ht="15">
      <c r="A60" s="217"/>
      <c r="B60" s="6" t="s">
        <v>84</v>
      </c>
      <c r="C60" s="9"/>
      <c r="D60" s="6"/>
      <c r="E60" s="58"/>
      <c r="F60" s="74"/>
    </row>
    <row r="61" spans="1:6" ht="15">
      <c r="A61" s="217"/>
      <c r="B61" s="6" t="s">
        <v>85</v>
      </c>
      <c r="C61" s="9"/>
      <c r="D61" s="6"/>
      <c r="E61" s="58"/>
      <c r="F61" s="74"/>
    </row>
    <row r="62" spans="1:6" ht="15">
      <c r="A62" s="217"/>
      <c r="B62" s="6" t="s">
        <v>86</v>
      </c>
      <c r="C62" s="9"/>
      <c r="D62" s="11">
        <v>400</v>
      </c>
      <c r="E62" s="58">
        <v>4.6945</v>
      </c>
      <c r="F62" s="74">
        <f>ROUND((100-E62)/100*D62,1)</f>
        <v>381.2</v>
      </c>
    </row>
    <row r="63" spans="1:6" ht="15">
      <c r="A63" s="217"/>
      <c r="B63" s="6" t="s">
        <v>87</v>
      </c>
      <c r="C63" s="9"/>
      <c r="D63" s="6"/>
      <c r="E63" s="58"/>
      <c r="F63" s="74"/>
    </row>
    <row r="64" spans="1:6" ht="15">
      <c r="A64" s="217"/>
      <c r="B64" s="6" t="s">
        <v>88</v>
      </c>
      <c r="C64" s="9"/>
      <c r="D64" s="6">
        <v>400</v>
      </c>
      <c r="E64" s="58">
        <v>13.34025</v>
      </c>
      <c r="F64" s="74">
        <f>ROUND((100-E64)/100*D64,1)</f>
        <v>346.6</v>
      </c>
    </row>
    <row r="65" spans="1:6" ht="15">
      <c r="A65" s="217"/>
      <c r="B65" s="6" t="s">
        <v>89</v>
      </c>
      <c r="C65" s="9"/>
      <c r="D65" s="6"/>
      <c r="E65" s="58"/>
      <c r="F65" s="74"/>
    </row>
    <row r="66" spans="1:6" ht="15">
      <c r="A66" s="217"/>
      <c r="B66" s="6" t="s">
        <v>90</v>
      </c>
      <c r="C66" s="9"/>
      <c r="D66" s="6"/>
      <c r="E66" s="58"/>
      <c r="F66" s="74"/>
    </row>
    <row r="67" spans="1:6" ht="15">
      <c r="A67" s="217"/>
      <c r="B67" s="6" t="s">
        <v>91</v>
      </c>
      <c r="C67" s="9"/>
      <c r="D67" s="6"/>
      <c r="E67" s="58"/>
      <c r="F67" s="74"/>
    </row>
    <row r="68" spans="1:6" ht="15">
      <c r="A68" s="217"/>
      <c r="B68" s="6" t="s">
        <v>92</v>
      </c>
      <c r="C68" s="9"/>
      <c r="D68" s="6"/>
      <c r="E68" s="58"/>
      <c r="F68" s="74"/>
    </row>
    <row r="69" spans="1:6" ht="15">
      <c r="A69" s="217"/>
      <c r="B69" s="6" t="s">
        <v>93</v>
      </c>
      <c r="C69" s="9"/>
      <c r="D69" s="6">
        <v>630</v>
      </c>
      <c r="E69" s="58">
        <v>4.143650793650794</v>
      </c>
      <c r="F69" s="74">
        <f>ROUND((100-E69)/100*D69,1)</f>
        <v>603.9</v>
      </c>
    </row>
    <row r="70" spans="1:6" ht="15.75" customHeight="1">
      <c r="A70" s="217"/>
      <c r="B70" s="6" t="s">
        <v>94</v>
      </c>
      <c r="C70" s="181" t="s">
        <v>95</v>
      </c>
      <c r="D70" s="6"/>
      <c r="E70" s="58"/>
      <c r="F70" s="74"/>
    </row>
    <row r="71" spans="1:6" ht="15">
      <c r="A71" s="217"/>
      <c r="B71" s="6" t="s">
        <v>96</v>
      </c>
      <c r="C71" s="181"/>
      <c r="D71" s="6"/>
      <c r="E71" s="58"/>
      <c r="F71" s="74"/>
    </row>
    <row r="72" spans="1:6" ht="15">
      <c r="A72" s="217"/>
      <c r="B72" s="6" t="s">
        <v>97</v>
      </c>
      <c r="C72" s="9"/>
      <c r="D72" s="6">
        <v>630</v>
      </c>
      <c r="E72" s="58">
        <v>33.063809523809525</v>
      </c>
      <c r="F72" s="74">
        <f>ROUND((100-E72)/100*D72,1)</f>
        <v>421.7</v>
      </c>
    </row>
    <row r="73" spans="1:6" ht="15">
      <c r="A73" s="217"/>
      <c r="B73" s="6" t="s">
        <v>98</v>
      </c>
      <c r="C73" s="9"/>
      <c r="D73" s="6"/>
      <c r="E73" s="58"/>
      <c r="F73" s="74"/>
    </row>
    <row r="74" spans="1:6" ht="15">
      <c r="A74" s="217"/>
      <c r="B74" s="6" t="s">
        <v>99</v>
      </c>
      <c r="C74" s="9"/>
      <c r="D74" s="6"/>
      <c r="E74" s="58"/>
      <c r="F74" s="74"/>
    </row>
    <row r="75" spans="1:6" ht="15">
      <c r="A75" s="217"/>
      <c r="B75" s="6" t="s">
        <v>100</v>
      </c>
      <c r="C75" s="9"/>
      <c r="D75" s="6"/>
      <c r="E75" s="58"/>
      <c r="F75" s="74"/>
    </row>
    <row r="76" spans="1:6" ht="15">
      <c r="A76" s="217"/>
      <c r="B76" s="6" t="s">
        <v>101</v>
      </c>
      <c r="C76" s="9"/>
      <c r="D76" s="6"/>
      <c r="E76" s="58"/>
      <c r="F76" s="74"/>
    </row>
    <row r="77" spans="1:6" ht="15">
      <c r="A77" s="217"/>
      <c r="B77" s="6" t="s">
        <v>102</v>
      </c>
      <c r="C77" s="9"/>
      <c r="D77" s="6"/>
      <c r="E77" s="58"/>
      <c r="F77" s="74"/>
    </row>
    <row r="78" spans="1:6" ht="15">
      <c r="A78" s="217"/>
      <c r="B78" s="6" t="s">
        <v>103</v>
      </c>
      <c r="C78" s="9"/>
      <c r="D78" s="6"/>
      <c r="E78" s="58"/>
      <c r="F78" s="74"/>
    </row>
    <row r="79" spans="1:6" ht="15">
      <c r="A79" s="217"/>
      <c r="B79" s="6" t="s">
        <v>104</v>
      </c>
      <c r="C79" s="9"/>
      <c r="D79" s="6"/>
      <c r="E79" s="58"/>
      <c r="F79" s="74"/>
    </row>
    <row r="80" spans="1:6" ht="15">
      <c r="A80" s="217"/>
      <c r="B80" s="6" t="s">
        <v>105</v>
      </c>
      <c r="C80" s="9"/>
      <c r="D80" s="6"/>
      <c r="E80" s="58"/>
      <c r="F80" s="74"/>
    </row>
    <row r="81" spans="1:6" ht="15">
      <c r="A81" s="217"/>
      <c r="B81" s="6" t="s">
        <v>106</v>
      </c>
      <c r="C81" s="9"/>
      <c r="D81" s="6"/>
      <c r="E81" s="58"/>
      <c r="F81" s="74"/>
    </row>
    <row r="82" spans="1:6" ht="15">
      <c r="A82" s="217"/>
      <c r="B82" s="6" t="s">
        <v>107</v>
      </c>
      <c r="C82" s="9"/>
      <c r="D82" s="6"/>
      <c r="E82" s="58"/>
      <c r="F82" s="74"/>
    </row>
    <row r="83" spans="1:6" ht="15">
      <c r="A83" s="217"/>
      <c r="B83" s="6" t="s">
        <v>108</v>
      </c>
      <c r="C83" s="9"/>
      <c r="D83" s="6"/>
      <c r="E83" s="58"/>
      <c r="F83" s="74"/>
    </row>
    <row r="84" spans="1:6" ht="15">
      <c r="A84" s="217"/>
      <c r="B84" s="6" t="s">
        <v>109</v>
      </c>
      <c r="C84" s="9"/>
      <c r="D84" s="6"/>
      <c r="E84" s="58"/>
      <c r="F84" s="74"/>
    </row>
    <row r="85" spans="1:6" ht="15">
      <c r="A85" s="217"/>
      <c r="B85" s="6" t="s">
        <v>110</v>
      </c>
      <c r="C85" s="9"/>
      <c r="D85" s="6"/>
      <c r="E85" s="58"/>
      <c r="F85" s="74"/>
    </row>
    <row r="86" spans="1:6" ht="15" customHeight="1">
      <c r="A86" s="217"/>
      <c r="B86" s="6" t="s">
        <v>111</v>
      </c>
      <c r="C86" s="5" t="s">
        <v>112</v>
      </c>
      <c r="D86" s="11">
        <v>400</v>
      </c>
      <c r="E86" s="58">
        <v>22.58025</v>
      </c>
      <c r="F86" s="74">
        <f>ROUND((100-E86)/100*D86,1)</f>
        <v>309.7</v>
      </c>
    </row>
    <row r="87" spans="1:6" ht="15">
      <c r="A87" s="217"/>
      <c r="B87" s="6" t="s">
        <v>113</v>
      </c>
      <c r="C87" s="5"/>
      <c r="D87" s="6"/>
      <c r="E87" s="58"/>
      <c r="F87" s="74"/>
    </row>
    <row r="88" spans="1:6" ht="15.75" customHeight="1">
      <c r="A88" s="217"/>
      <c r="B88" s="6" t="s">
        <v>114</v>
      </c>
      <c r="C88" s="5"/>
      <c r="D88" s="6"/>
      <c r="E88" s="58"/>
      <c r="F88" s="74"/>
    </row>
    <row r="89" spans="1:6" ht="15">
      <c r="A89" s="217"/>
      <c r="B89" s="6" t="s">
        <v>115</v>
      </c>
      <c r="C89" s="5"/>
      <c r="D89" s="6"/>
      <c r="E89" s="58"/>
      <c r="F89" s="74"/>
    </row>
    <row r="90" spans="1:6" ht="15">
      <c r="A90" s="217"/>
      <c r="B90" s="6" t="s">
        <v>116</v>
      </c>
      <c r="C90" s="5"/>
      <c r="D90" s="6"/>
      <c r="E90" s="58"/>
      <c r="F90" s="74"/>
    </row>
    <row r="91" spans="1:6" ht="15">
      <c r="A91" s="217"/>
      <c r="B91" s="6" t="s">
        <v>117</v>
      </c>
      <c r="C91" s="5"/>
      <c r="D91" s="6"/>
      <c r="E91" s="58"/>
      <c r="F91" s="74"/>
    </row>
    <row r="92" spans="1:6" ht="15">
      <c r="A92" s="217"/>
      <c r="B92" s="6" t="s">
        <v>118</v>
      </c>
      <c r="C92" s="9"/>
      <c r="D92" s="6">
        <v>400</v>
      </c>
      <c r="E92" s="58">
        <v>29.59</v>
      </c>
      <c r="F92" s="74">
        <f>ROUND((100-E92)/100*D92,1)</f>
        <v>281.6</v>
      </c>
    </row>
    <row r="93" spans="1:6" ht="15">
      <c r="A93" s="217"/>
      <c r="B93" s="6" t="s">
        <v>119</v>
      </c>
      <c r="C93" s="9"/>
      <c r="D93" s="6"/>
      <c r="E93" s="58"/>
      <c r="F93" s="74"/>
    </row>
    <row r="94" spans="1:6" ht="15">
      <c r="A94" s="217"/>
      <c r="B94" s="6" t="s">
        <v>120</v>
      </c>
      <c r="C94" s="9"/>
      <c r="D94" s="6"/>
      <c r="E94" s="58"/>
      <c r="F94" s="74"/>
    </row>
    <row r="95" spans="1:6" ht="15">
      <c r="A95" s="217"/>
      <c r="B95" s="6" t="s">
        <v>121</v>
      </c>
      <c r="C95" s="9"/>
      <c r="D95" s="6"/>
      <c r="E95" s="58"/>
      <c r="F95" s="74"/>
    </row>
    <row r="96" spans="1:6" ht="15">
      <c r="A96" s="217"/>
      <c r="B96" s="6" t="s">
        <v>122</v>
      </c>
      <c r="C96" s="9"/>
      <c r="D96" s="6"/>
      <c r="E96" s="58"/>
      <c r="F96" s="74"/>
    </row>
    <row r="97" spans="1:6" ht="15">
      <c r="A97" s="217"/>
      <c r="B97" s="6" t="s">
        <v>123</v>
      </c>
      <c r="C97" s="9"/>
      <c r="D97" s="6"/>
      <c r="E97" s="58"/>
      <c r="F97" s="74"/>
    </row>
    <row r="98" spans="1:6" ht="15">
      <c r="A98" s="217"/>
      <c r="B98" s="6" t="s">
        <v>124</v>
      </c>
      <c r="C98" s="9"/>
      <c r="D98" s="6"/>
      <c r="E98" s="58"/>
      <c r="F98" s="74"/>
    </row>
    <row r="99" spans="1:6" ht="15">
      <c r="A99" s="217"/>
      <c r="B99" s="6" t="s">
        <v>125</v>
      </c>
      <c r="C99" s="9"/>
      <c r="D99" s="6"/>
      <c r="E99" s="58"/>
      <c r="F99" s="74"/>
    </row>
    <row r="100" spans="1:6" ht="15" customHeight="1">
      <c r="A100" s="217"/>
      <c r="B100" s="6" t="s">
        <v>127</v>
      </c>
      <c r="C100" s="9"/>
      <c r="D100" s="11">
        <v>400</v>
      </c>
      <c r="E100" s="58">
        <v>27.72</v>
      </c>
      <c r="F100" s="74">
        <f>ROUND((100-E100)/100*D100,1)</f>
        <v>289.1</v>
      </c>
    </row>
    <row r="101" spans="1:6" ht="18" customHeight="1">
      <c r="A101" s="217"/>
      <c r="B101" s="6" t="s">
        <v>128</v>
      </c>
      <c r="C101" s="13" t="s">
        <v>129</v>
      </c>
      <c r="D101" s="6"/>
      <c r="E101" s="58"/>
      <c r="F101" s="74"/>
    </row>
    <row r="102" spans="1:6" ht="15.75">
      <c r="A102" s="217"/>
      <c r="B102" s="6" t="s">
        <v>130</v>
      </c>
      <c r="C102" s="13"/>
      <c r="D102" s="6"/>
      <c r="E102" s="58"/>
      <c r="F102" s="74"/>
    </row>
    <row r="103" spans="1:6" ht="15.75">
      <c r="A103" s="217"/>
      <c r="B103" s="6" t="s">
        <v>131</v>
      </c>
      <c r="C103" s="13"/>
      <c r="D103" s="6"/>
      <c r="E103" s="58"/>
      <c r="F103" s="74"/>
    </row>
    <row r="104" spans="1:6" ht="15">
      <c r="A104" s="217"/>
      <c r="B104" s="6" t="s">
        <v>132</v>
      </c>
      <c r="C104" s="9"/>
      <c r="D104" s="6"/>
      <c r="E104" s="58"/>
      <c r="F104" s="74"/>
    </row>
    <row r="105" spans="1:6" ht="15">
      <c r="A105" s="217"/>
      <c r="B105" s="6" t="s">
        <v>133</v>
      </c>
      <c r="C105" s="9"/>
      <c r="D105" s="6"/>
      <c r="E105" s="58"/>
      <c r="F105" s="74"/>
    </row>
    <row r="106" spans="1:6" ht="15">
      <c r="A106" s="217"/>
      <c r="B106" s="6" t="s">
        <v>134</v>
      </c>
      <c r="C106" s="9"/>
      <c r="D106" s="6"/>
      <c r="E106" s="58"/>
      <c r="F106" s="74"/>
    </row>
    <row r="107" spans="1:6" ht="15">
      <c r="A107" s="217"/>
      <c r="B107" s="6" t="s">
        <v>135</v>
      </c>
      <c r="C107" s="9"/>
      <c r="D107" s="6"/>
      <c r="E107" s="58"/>
      <c r="F107" s="74"/>
    </row>
    <row r="108" spans="1:6" ht="15">
      <c r="A108" s="217"/>
      <c r="B108" s="6" t="s">
        <v>136</v>
      </c>
      <c r="C108" s="9"/>
      <c r="D108" s="11">
        <v>400</v>
      </c>
      <c r="E108" s="58">
        <v>25.199</v>
      </c>
      <c r="F108" s="74">
        <f>ROUND((100-E108)/100*D108,1)</f>
        <v>299.2</v>
      </c>
    </row>
    <row r="109" spans="1:6" ht="15">
      <c r="A109" s="217"/>
      <c r="B109" s="6" t="s">
        <v>137</v>
      </c>
      <c r="C109" s="9"/>
      <c r="D109" s="6"/>
      <c r="E109" s="58"/>
      <c r="F109" s="74"/>
    </row>
    <row r="110" spans="1:6" ht="15">
      <c r="A110" s="217"/>
      <c r="B110" s="6" t="s">
        <v>138</v>
      </c>
      <c r="C110" s="9"/>
      <c r="D110" s="6"/>
      <c r="E110" s="58"/>
      <c r="F110" s="74"/>
    </row>
    <row r="111" spans="1:6" ht="15">
      <c r="A111" s="217"/>
      <c r="B111" s="6" t="s">
        <v>139</v>
      </c>
      <c r="C111" s="9"/>
      <c r="D111" s="6"/>
      <c r="E111" s="58"/>
      <c r="F111" s="74"/>
    </row>
    <row r="112" spans="1:6" ht="15">
      <c r="A112" s="217"/>
      <c r="B112" s="6" t="s">
        <v>140</v>
      </c>
      <c r="C112" s="9"/>
      <c r="D112" s="6"/>
      <c r="E112" s="58"/>
      <c r="F112" s="74"/>
    </row>
    <row r="113" spans="1:6" ht="15">
      <c r="A113" s="217"/>
      <c r="B113" s="6" t="s">
        <v>141</v>
      </c>
      <c r="C113" s="9"/>
      <c r="D113" s="6"/>
      <c r="E113" s="58"/>
      <c r="F113" s="74"/>
    </row>
    <row r="114" spans="1:6" ht="15">
      <c r="A114" s="217"/>
      <c r="B114" s="6" t="s">
        <v>142</v>
      </c>
      <c r="C114" s="9"/>
      <c r="D114" s="6"/>
      <c r="E114" s="58"/>
      <c r="F114" s="74"/>
    </row>
    <row r="115" spans="1:6" ht="15">
      <c r="A115" s="217"/>
      <c r="B115" s="6" t="s">
        <v>41</v>
      </c>
      <c r="C115" s="9"/>
      <c r="D115" s="6"/>
      <c r="E115" s="58"/>
      <c r="F115" s="74"/>
    </row>
    <row r="116" spans="1:6" ht="15">
      <c r="A116" s="217"/>
      <c r="B116" s="6" t="s">
        <v>143</v>
      </c>
      <c r="C116" s="9"/>
      <c r="D116" s="6">
        <v>400</v>
      </c>
      <c r="E116" s="58">
        <v>20.6505</v>
      </c>
      <c r="F116" s="74">
        <f>ROUND((100-E116)/100*D116,1)</f>
        <v>317.4</v>
      </c>
    </row>
    <row r="117" spans="1:6" ht="15">
      <c r="A117" s="217"/>
      <c r="B117" s="6" t="s">
        <v>144</v>
      </c>
      <c r="C117" s="9"/>
      <c r="D117" s="6"/>
      <c r="E117" s="58"/>
      <c r="F117" s="74"/>
    </row>
    <row r="118" spans="1:6" ht="15.75">
      <c r="A118" s="217"/>
      <c r="B118" s="6" t="s">
        <v>145</v>
      </c>
      <c r="C118" s="14" t="s">
        <v>146</v>
      </c>
      <c r="D118" s="6"/>
      <c r="E118" s="58"/>
      <c r="F118" s="74"/>
    </row>
    <row r="119" spans="1:6" ht="15">
      <c r="A119" s="217"/>
      <c r="B119" s="6" t="s">
        <v>147</v>
      </c>
      <c r="C119" s="9"/>
      <c r="D119" s="6"/>
      <c r="E119" s="58"/>
      <c r="F119" s="74"/>
    </row>
    <row r="120" spans="1:6" ht="15">
      <c r="A120" s="217"/>
      <c r="B120" s="6" t="s">
        <v>148</v>
      </c>
      <c r="C120" s="9"/>
      <c r="D120" s="6"/>
      <c r="E120" s="58"/>
      <c r="F120" s="74"/>
    </row>
    <row r="121" spans="1:6" ht="15">
      <c r="A121" s="217"/>
      <c r="B121" s="6" t="s">
        <v>149</v>
      </c>
      <c r="C121" s="9"/>
      <c r="D121" s="6"/>
      <c r="E121" s="58"/>
      <c r="F121" s="74"/>
    </row>
    <row r="122" spans="1:6" ht="15">
      <c r="A122" s="217"/>
      <c r="B122" s="6" t="s">
        <v>150</v>
      </c>
      <c r="C122" s="9"/>
      <c r="D122" s="6">
        <v>400</v>
      </c>
      <c r="E122" s="58">
        <v>24.98925</v>
      </c>
      <c r="F122" s="74">
        <f>ROUND((100-E122)/100*D122,1)</f>
        <v>300</v>
      </c>
    </row>
    <row r="123" spans="1:6" ht="15">
      <c r="A123" s="217"/>
      <c r="B123" s="6" t="s">
        <v>151</v>
      </c>
      <c r="C123" s="9"/>
      <c r="D123" s="6"/>
      <c r="E123" s="58"/>
      <c r="F123" s="74"/>
    </row>
    <row r="124" spans="1:6" ht="15">
      <c r="A124" s="217"/>
      <c r="B124" s="6" t="s">
        <v>152</v>
      </c>
      <c r="C124" s="9"/>
      <c r="D124" s="6"/>
      <c r="E124" s="58"/>
      <c r="F124" s="74"/>
    </row>
    <row r="125" spans="1:6" ht="15">
      <c r="A125" s="217"/>
      <c r="B125" s="6" t="s">
        <v>153</v>
      </c>
      <c r="C125" s="9"/>
      <c r="D125" s="6"/>
      <c r="E125" s="58"/>
      <c r="F125" s="74"/>
    </row>
    <row r="126" spans="1:6" ht="15">
      <c r="A126" s="217"/>
      <c r="B126" s="6" t="s">
        <v>154</v>
      </c>
      <c r="C126" s="9"/>
      <c r="D126" s="6"/>
      <c r="E126" s="58"/>
      <c r="F126" s="74"/>
    </row>
    <row r="127" spans="1:6" ht="15">
      <c r="A127" s="217"/>
      <c r="B127" s="6" t="s">
        <v>155</v>
      </c>
      <c r="C127" s="9"/>
      <c r="D127" s="6"/>
      <c r="E127" s="58"/>
      <c r="F127" s="74"/>
    </row>
    <row r="128" spans="1:6" ht="15">
      <c r="A128" s="217"/>
      <c r="B128" s="6" t="s">
        <v>156</v>
      </c>
      <c r="C128" s="9"/>
      <c r="D128" s="6"/>
      <c r="E128" s="58"/>
      <c r="F128" s="74"/>
    </row>
    <row r="129" spans="1:6" ht="15">
      <c r="A129" s="217"/>
      <c r="B129" s="6" t="s">
        <v>157</v>
      </c>
      <c r="C129" s="9"/>
      <c r="D129" s="6">
        <v>400</v>
      </c>
      <c r="E129" s="58">
        <v>19.18125</v>
      </c>
      <c r="F129" s="74">
        <f>ROUND((100-E129)/100*D129,1)</f>
        <v>323.3</v>
      </c>
    </row>
    <row r="130" spans="1:6" ht="15">
      <c r="A130" s="217"/>
      <c r="B130" s="6" t="s">
        <v>158</v>
      </c>
      <c r="C130" s="9"/>
      <c r="D130" s="6"/>
      <c r="E130" s="58"/>
      <c r="F130" s="74"/>
    </row>
    <row r="131" spans="1:6" ht="15.75" customHeight="1">
      <c r="A131" s="217"/>
      <c r="B131" s="6" t="s">
        <v>159</v>
      </c>
      <c r="C131" s="194" t="s">
        <v>160</v>
      </c>
      <c r="D131" s="6"/>
      <c r="E131" s="58"/>
      <c r="F131" s="74"/>
    </row>
    <row r="132" spans="1:6" ht="15">
      <c r="A132" s="217"/>
      <c r="B132" s="6" t="s">
        <v>161</v>
      </c>
      <c r="C132" s="194"/>
      <c r="D132" s="6"/>
      <c r="E132" s="58"/>
      <c r="F132" s="74"/>
    </row>
    <row r="133" spans="1:6" ht="15">
      <c r="A133" s="217"/>
      <c r="B133" s="6" t="s">
        <v>162</v>
      </c>
      <c r="C133" s="194"/>
      <c r="D133" s="6"/>
      <c r="E133" s="58"/>
      <c r="F133" s="74"/>
    </row>
    <row r="134" spans="1:6" ht="15">
      <c r="A134" s="217"/>
      <c r="B134" s="6" t="s">
        <v>163</v>
      </c>
      <c r="C134" s="194"/>
      <c r="D134" s="6"/>
      <c r="E134" s="58"/>
      <c r="F134" s="74"/>
    </row>
    <row r="135" spans="1:6" ht="15">
      <c r="A135" s="217"/>
      <c r="B135" s="6" t="s">
        <v>164</v>
      </c>
      <c r="C135" s="194"/>
      <c r="D135" s="6"/>
      <c r="E135" s="58"/>
      <c r="F135" s="74"/>
    </row>
    <row r="136" spans="1:6" ht="15">
      <c r="A136" s="217"/>
      <c r="B136" s="6" t="s">
        <v>166</v>
      </c>
      <c r="C136" s="9"/>
      <c r="D136" s="6"/>
      <c r="E136" s="58"/>
      <c r="F136" s="74"/>
    </row>
    <row r="137" spans="1:6" ht="15">
      <c r="A137" s="217"/>
      <c r="B137" s="6" t="s">
        <v>167</v>
      </c>
      <c r="C137" s="9"/>
      <c r="D137" s="6"/>
      <c r="E137" s="58"/>
      <c r="F137" s="74"/>
    </row>
    <row r="138" spans="1:6" ht="15">
      <c r="A138" s="217"/>
      <c r="B138" s="6" t="s">
        <v>168</v>
      </c>
      <c r="C138" s="9"/>
      <c r="D138" s="15">
        <v>400</v>
      </c>
      <c r="E138" s="58">
        <v>26.6955</v>
      </c>
      <c r="F138" s="74">
        <f>ROUND((100-E138)/100*D138,1)</f>
        <v>293.2</v>
      </c>
    </row>
    <row r="139" spans="1:6" ht="15">
      <c r="A139" s="217"/>
      <c r="B139" s="6" t="s">
        <v>170</v>
      </c>
      <c r="C139" s="9"/>
      <c r="D139" s="6"/>
      <c r="E139" s="58"/>
      <c r="F139" s="74"/>
    </row>
    <row r="140" spans="1:6" ht="15">
      <c r="A140" s="217"/>
      <c r="B140" s="6" t="s">
        <v>171</v>
      </c>
      <c r="C140" s="9"/>
      <c r="D140" s="6"/>
      <c r="E140" s="58"/>
      <c r="F140" s="74"/>
    </row>
    <row r="141" spans="1:6" ht="15">
      <c r="A141" s="217"/>
      <c r="B141" s="6" t="s">
        <v>172</v>
      </c>
      <c r="C141" s="9"/>
      <c r="D141" s="6">
        <v>400</v>
      </c>
      <c r="E141" s="58">
        <v>4.51</v>
      </c>
      <c r="F141" s="74">
        <f>ROUND((100-E141)/100*D141,1)</f>
        <v>382</v>
      </c>
    </row>
    <row r="142" spans="1:6" ht="15">
      <c r="A142" s="217"/>
      <c r="B142" s="6" t="s">
        <v>173</v>
      </c>
      <c r="C142" s="9"/>
      <c r="D142" s="6"/>
      <c r="E142" s="58"/>
      <c r="F142" s="74"/>
    </row>
    <row r="143" spans="1:6" ht="15">
      <c r="A143" s="217"/>
      <c r="B143" s="6" t="s">
        <v>174</v>
      </c>
      <c r="C143" s="9"/>
      <c r="D143" s="6"/>
      <c r="E143" s="58"/>
      <c r="F143" s="74"/>
    </row>
    <row r="144" spans="1:6" ht="15.75" customHeight="1">
      <c r="A144" s="217"/>
      <c r="B144" s="6" t="s">
        <v>175</v>
      </c>
      <c r="C144" s="181" t="s">
        <v>176</v>
      </c>
      <c r="D144" s="6"/>
      <c r="E144" s="58"/>
      <c r="F144" s="74"/>
    </row>
    <row r="145" spans="1:6" ht="15">
      <c r="A145" s="217"/>
      <c r="B145" s="6" t="s">
        <v>177</v>
      </c>
      <c r="C145" s="181"/>
      <c r="D145" s="6"/>
      <c r="E145" s="58"/>
      <c r="F145" s="74"/>
    </row>
    <row r="146" spans="1:6" ht="15">
      <c r="A146" s="217"/>
      <c r="B146" s="6" t="s">
        <v>178</v>
      </c>
      <c r="C146" s="9"/>
      <c r="D146" s="6"/>
      <c r="E146" s="58"/>
      <c r="F146" s="74"/>
    </row>
    <row r="147" spans="1:6" ht="15">
      <c r="A147" s="217"/>
      <c r="B147" s="6" t="s">
        <v>179</v>
      </c>
      <c r="C147" s="9"/>
      <c r="D147" s="6"/>
      <c r="E147" s="58"/>
      <c r="F147" s="74"/>
    </row>
    <row r="148" spans="1:6" ht="15">
      <c r="A148" s="217"/>
      <c r="B148" s="6" t="s">
        <v>180</v>
      </c>
      <c r="C148" s="9"/>
      <c r="D148" s="6">
        <v>400</v>
      </c>
      <c r="E148" s="58">
        <v>15.84</v>
      </c>
      <c r="F148" s="74">
        <f>ROUND((100-E148)/100*D148,1)</f>
        <v>336.6</v>
      </c>
    </row>
    <row r="149" spans="1:6" ht="15">
      <c r="A149" s="217"/>
      <c r="B149" s="6" t="s">
        <v>181</v>
      </c>
      <c r="C149" s="9"/>
      <c r="D149" s="6"/>
      <c r="E149" s="58"/>
      <c r="F149" s="74"/>
    </row>
    <row r="150" spans="1:6" ht="15">
      <c r="A150" s="217"/>
      <c r="B150" s="6" t="s">
        <v>182</v>
      </c>
      <c r="C150" s="9"/>
      <c r="D150" s="6"/>
      <c r="E150" s="58"/>
      <c r="F150" s="74"/>
    </row>
    <row r="151" spans="1:6" ht="16.5" customHeight="1">
      <c r="A151" s="217"/>
      <c r="B151" s="6" t="s">
        <v>183</v>
      </c>
      <c r="C151" s="9"/>
      <c r="D151" s="6">
        <v>400</v>
      </c>
      <c r="E151" s="58">
        <v>12.995</v>
      </c>
      <c r="F151" s="74">
        <f>ROUND((100-E151)/100*D151,1)</f>
        <v>348</v>
      </c>
    </row>
    <row r="152" spans="1:6" ht="15">
      <c r="A152" s="217"/>
      <c r="B152" s="6" t="s">
        <v>184</v>
      </c>
      <c r="C152" s="9"/>
      <c r="D152" s="6"/>
      <c r="E152" s="58"/>
      <c r="F152" s="74"/>
    </row>
    <row r="153" spans="1:6" ht="15">
      <c r="A153" s="217"/>
      <c r="B153" s="6" t="s">
        <v>185</v>
      </c>
      <c r="C153" s="9"/>
      <c r="D153" s="6"/>
      <c r="E153" s="58"/>
      <c r="F153" s="74"/>
    </row>
    <row r="154" spans="1:6" ht="15">
      <c r="A154" s="217"/>
      <c r="B154" s="6" t="s">
        <v>186</v>
      </c>
      <c r="C154" s="9"/>
      <c r="D154" s="6"/>
      <c r="E154" s="58"/>
      <c r="F154" s="74"/>
    </row>
    <row r="155" spans="1:6" ht="15.75" customHeight="1">
      <c r="A155" s="216" t="s">
        <v>15</v>
      </c>
      <c r="B155" s="6" t="s">
        <v>187</v>
      </c>
      <c r="C155" s="194" t="s">
        <v>188</v>
      </c>
      <c r="D155" s="6">
        <v>250</v>
      </c>
      <c r="E155" s="58">
        <v>29.568</v>
      </c>
      <c r="F155" s="74">
        <f>ROUND((100-E155)/100*D155,1)</f>
        <v>176.1</v>
      </c>
    </row>
    <row r="156" spans="1:6" ht="15">
      <c r="A156" s="216"/>
      <c r="B156" s="7" t="s">
        <v>189</v>
      </c>
      <c r="C156" s="194"/>
      <c r="D156" s="6"/>
      <c r="E156" s="58"/>
      <c r="F156" s="74"/>
    </row>
    <row r="157" spans="1:6" ht="15">
      <c r="A157" s="216"/>
      <c r="B157" s="6" t="s">
        <v>190</v>
      </c>
      <c r="C157" s="194"/>
      <c r="D157" s="6"/>
      <c r="E157" s="58"/>
      <c r="F157" s="74"/>
    </row>
    <row r="158" spans="1:6" ht="15">
      <c r="A158" s="216"/>
      <c r="B158" s="7" t="s">
        <v>191</v>
      </c>
      <c r="C158" s="9"/>
      <c r="D158" s="6">
        <v>400</v>
      </c>
      <c r="E158" s="58">
        <v>2.016</v>
      </c>
      <c r="F158" s="74">
        <f>ROUND((100-E158)/100*D158,1)</f>
        <v>391.9</v>
      </c>
    </row>
    <row r="159" spans="1:6" ht="15">
      <c r="A159" s="216"/>
      <c r="B159" s="7" t="s">
        <v>41</v>
      </c>
      <c r="C159" s="9"/>
      <c r="D159" s="6"/>
      <c r="E159" s="58"/>
      <c r="F159" s="74"/>
    </row>
    <row r="160" spans="1:6" ht="15">
      <c r="A160" s="216"/>
      <c r="B160" s="6" t="s">
        <v>192</v>
      </c>
      <c r="C160" s="9"/>
      <c r="D160" s="6"/>
      <c r="E160" s="58"/>
      <c r="F160" s="74"/>
    </row>
    <row r="161" spans="1:6" ht="15.75" customHeight="1">
      <c r="A161" s="163" t="s">
        <v>42</v>
      </c>
      <c r="B161" s="6" t="s">
        <v>193</v>
      </c>
      <c r="C161" s="9"/>
      <c r="D161" s="6">
        <v>400</v>
      </c>
      <c r="E161" s="58">
        <v>25.23675</v>
      </c>
      <c r="F161" s="74">
        <f>ROUND((100-E161)/100*D161,1)</f>
        <v>299.1</v>
      </c>
    </row>
    <row r="162" spans="1:6" ht="15.75" customHeight="1">
      <c r="A162" s="163"/>
      <c r="B162" s="6" t="s">
        <v>36</v>
      </c>
      <c r="C162" s="181" t="s">
        <v>194</v>
      </c>
      <c r="D162" s="6"/>
      <c r="E162" s="58"/>
      <c r="F162" s="74"/>
    </row>
    <row r="163" spans="1:6" ht="15">
      <c r="A163" s="163"/>
      <c r="B163" s="6" t="s">
        <v>195</v>
      </c>
      <c r="C163" s="181"/>
      <c r="D163" s="6"/>
      <c r="E163" s="58"/>
      <c r="F163" s="74"/>
    </row>
    <row r="164" spans="1:6" ht="15">
      <c r="A164" s="163"/>
      <c r="B164" s="6" t="s">
        <v>196</v>
      </c>
      <c r="C164" s="181"/>
      <c r="D164" s="6"/>
      <c r="E164" s="58"/>
      <c r="F164" s="74"/>
    </row>
    <row r="165" spans="1:6" ht="15">
      <c r="A165" s="163"/>
      <c r="B165" s="6" t="s">
        <v>197</v>
      </c>
      <c r="C165" s="181"/>
      <c r="D165" s="6"/>
      <c r="E165" s="58"/>
      <c r="F165" s="74"/>
    </row>
    <row r="166" spans="1:6" ht="15.75" customHeight="1">
      <c r="A166" s="163" t="s">
        <v>15</v>
      </c>
      <c r="B166" s="6" t="s">
        <v>198</v>
      </c>
      <c r="C166" s="194" t="s">
        <v>199</v>
      </c>
      <c r="D166" s="6">
        <v>400</v>
      </c>
      <c r="E166" s="58">
        <v>13.10925</v>
      </c>
      <c r="F166" s="74">
        <f>ROUND((100-E166)/100*D166,1)</f>
        <v>347.6</v>
      </c>
    </row>
    <row r="167" spans="1:6" ht="15">
      <c r="A167" s="163"/>
      <c r="B167" s="6" t="s">
        <v>145</v>
      </c>
      <c r="C167" s="194"/>
      <c r="D167" s="6"/>
      <c r="E167" s="58"/>
      <c r="F167" s="74"/>
    </row>
    <row r="168" spans="1:6" ht="15">
      <c r="A168" s="163"/>
      <c r="B168" s="6" t="s">
        <v>200</v>
      </c>
      <c r="C168" s="194"/>
      <c r="D168" s="6"/>
      <c r="E168" s="58"/>
      <c r="F168" s="74"/>
    </row>
    <row r="169" spans="1:6" ht="15">
      <c r="A169" s="163"/>
      <c r="B169" s="6" t="s">
        <v>201</v>
      </c>
      <c r="C169" s="9"/>
      <c r="D169" s="6"/>
      <c r="E169" s="58"/>
      <c r="F169" s="74"/>
    </row>
    <row r="170" spans="1:6" ht="39">
      <c r="A170" s="163"/>
      <c r="B170" s="9" t="s">
        <v>202</v>
      </c>
      <c r="C170" s="9"/>
      <c r="D170" s="6">
        <v>160</v>
      </c>
      <c r="E170" s="58">
        <v>11.5</v>
      </c>
      <c r="F170" s="74">
        <f>ROUND((100-E170)/100*D170,1)</f>
        <v>141.6</v>
      </c>
    </row>
    <row r="171" spans="1:6" ht="15.75" customHeight="1">
      <c r="A171" s="163"/>
      <c r="B171" s="6" t="s">
        <v>40</v>
      </c>
      <c r="C171" s="181" t="s">
        <v>203</v>
      </c>
      <c r="D171" s="6"/>
      <c r="E171" s="58"/>
      <c r="F171" s="74"/>
    </row>
    <row r="172" spans="1:6" ht="15">
      <c r="A172" s="163"/>
      <c r="B172" s="6" t="s">
        <v>145</v>
      </c>
      <c r="C172" s="181"/>
      <c r="D172" s="6"/>
      <c r="E172" s="58"/>
      <c r="F172" s="74"/>
    </row>
    <row r="173" spans="1:6" ht="26.25" customHeight="1">
      <c r="A173" s="214" t="s">
        <v>42</v>
      </c>
      <c r="B173" s="9" t="s">
        <v>204</v>
      </c>
      <c r="C173" s="10"/>
      <c r="D173" s="6">
        <v>160</v>
      </c>
      <c r="E173" s="58">
        <v>5.775</v>
      </c>
      <c r="F173" s="74">
        <f>ROUND((100-E173)/100*D173,1)</f>
        <v>150.8</v>
      </c>
    </row>
    <row r="174" spans="1:6" ht="15.75">
      <c r="A174" s="214"/>
      <c r="B174" s="6" t="s">
        <v>205</v>
      </c>
      <c r="C174" s="10"/>
      <c r="D174" s="6"/>
      <c r="E174" s="58"/>
      <c r="F174" s="74"/>
    </row>
    <row r="175" spans="1:6" ht="15.75">
      <c r="A175" s="214"/>
      <c r="B175" s="6" t="s">
        <v>206</v>
      </c>
      <c r="C175" s="10"/>
      <c r="D175" s="6"/>
      <c r="E175" s="58"/>
      <c r="F175" s="74"/>
    </row>
    <row r="176" spans="1:6" s="77" customFormat="1" ht="25.5" customHeight="1">
      <c r="A176" s="214"/>
      <c r="B176" s="16" t="s">
        <v>207</v>
      </c>
      <c r="C176" s="16"/>
      <c r="D176" s="17">
        <v>400</v>
      </c>
      <c r="E176" s="76">
        <v>3.55325</v>
      </c>
      <c r="F176" s="161">
        <f>ROUND((100-E176)/100*D176,1)</f>
        <v>385.8</v>
      </c>
    </row>
    <row r="177" spans="1:6" s="77" customFormat="1" ht="32.25" customHeight="1">
      <c r="A177" s="163" t="s">
        <v>42</v>
      </c>
      <c r="B177" s="16" t="s">
        <v>208</v>
      </c>
      <c r="C177" s="194" t="s">
        <v>209</v>
      </c>
      <c r="D177" s="17">
        <v>400</v>
      </c>
      <c r="E177" s="76">
        <v>29.45325</v>
      </c>
      <c r="F177" s="161">
        <f>ROUND((100-E177)/100*D177,1)</f>
        <v>282.2</v>
      </c>
    </row>
    <row r="178" spans="1:6" ht="15">
      <c r="A178" s="163"/>
      <c r="B178" s="6" t="s">
        <v>36</v>
      </c>
      <c r="C178" s="194"/>
      <c r="D178" s="6"/>
      <c r="E178" s="58"/>
      <c r="F178" s="74"/>
    </row>
    <row r="179" spans="1:6" ht="15">
      <c r="A179" s="163"/>
      <c r="B179" s="6" t="s">
        <v>37</v>
      </c>
      <c r="C179" s="194"/>
      <c r="D179" s="6"/>
      <c r="E179" s="58"/>
      <c r="F179" s="74"/>
    </row>
    <row r="180" spans="1:6" ht="15">
      <c r="A180" s="163"/>
      <c r="B180" s="6" t="s">
        <v>210</v>
      </c>
      <c r="C180" s="194"/>
      <c r="D180" s="6"/>
      <c r="E180" s="58"/>
      <c r="F180" s="74"/>
    </row>
    <row r="181" spans="1:6" ht="15">
      <c r="A181" s="163"/>
      <c r="B181" s="6" t="s">
        <v>52</v>
      </c>
      <c r="C181" s="194"/>
      <c r="D181" s="6"/>
      <c r="E181" s="58"/>
      <c r="F181" s="74"/>
    </row>
    <row r="182" spans="1:6" ht="32.25" customHeight="1">
      <c r="A182" s="78"/>
      <c r="B182" s="9" t="s">
        <v>211</v>
      </c>
      <c r="C182" s="18" t="s">
        <v>212</v>
      </c>
      <c r="D182" s="6">
        <v>250</v>
      </c>
      <c r="E182" s="58">
        <v>0.644</v>
      </c>
      <c r="F182" s="74">
        <f>ROUND((100-E182)/100*D182,1)</f>
        <v>248.4</v>
      </c>
    </row>
    <row r="183" spans="1:6" ht="33.75" customHeight="1">
      <c r="A183" s="78"/>
      <c r="B183" s="9" t="s">
        <v>213</v>
      </c>
      <c r="C183" s="184" t="s">
        <v>214</v>
      </c>
      <c r="D183" s="6">
        <v>400</v>
      </c>
      <c r="E183" s="58">
        <v>9.02875</v>
      </c>
      <c r="F183" s="74">
        <f>ROUND((100-E183)/100*D183,1)</f>
        <v>363.9</v>
      </c>
    </row>
    <row r="184" spans="1:6" ht="27" customHeight="1">
      <c r="A184" s="78"/>
      <c r="B184" s="6" t="s">
        <v>36</v>
      </c>
      <c r="C184" s="184"/>
      <c r="D184" s="6"/>
      <c r="E184" s="58"/>
      <c r="F184" s="74"/>
    </row>
    <row r="185" spans="1:6" ht="36" customHeight="1">
      <c r="A185" s="215" t="s">
        <v>15</v>
      </c>
      <c r="B185" s="9" t="s">
        <v>215</v>
      </c>
      <c r="C185" s="9"/>
      <c r="D185" s="6">
        <v>160</v>
      </c>
      <c r="E185" s="58">
        <v>44.900625</v>
      </c>
      <c r="F185" s="74">
        <f>ROUND((100-E185)/100*D185,1)</f>
        <v>88.2</v>
      </c>
    </row>
    <row r="186" spans="1:6" ht="15.75">
      <c r="A186" s="215"/>
      <c r="B186" s="6" t="s">
        <v>216</v>
      </c>
      <c r="C186" s="13" t="s">
        <v>217</v>
      </c>
      <c r="D186" s="6"/>
      <c r="E186" s="58"/>
      <c r="F186" s="74"/>
    </row>
    <row r="187" spans="1:6" s="77" customFormat="1" ht="58.5" customHeight="1">
      <c r="A187" s="215"/>
      <c r="B187" s="16" t="s">
        <v>218</v>
      </c>
      <c r="C187" s="10" t="s">
        <v>219</v>
      </c>
      <c r="D187" s="17">
        <v>160</v>
      </c>
      <c r="E187" s="76">
        <v>5.60625</v>
      </c>
      <c r="F187" s="74">
        <f aca="true" t="shared" si="0" ref="F187:F192">ROUND((100-E187)/100*D187,1)</f>
        <v>151</v>
      </c>
    </row>
    <row r="188" spans="1:6" s="19" customFormat="1" ht="48.75" customHeight="1">
      <c r="A188" s="215"/>
      <c r="B188" s="16" t="s">
        <v>220</v>
      </c>
      <c r="C188" s="10" t="s">
        <v>221</v>
      </c>
      <c r="D188" s="17">
        <v>160</v>
      </c>
      <c r="E188" s="59">
        <v>0.145</v>
      </c>
      <c r="F188" s="74">
        <f t="shared" si="0"/>
        <v>159.8</v>
      </c>
    </row>
    <row r="189" spans="1:6" s="77" customFormat="1" ht="52.5" customHeight="1">
      <c r="A189" s="79" t="s">
        <v>42</v>
      </c>
      <c r="B189" s="16" t="s">
        <v>222</v>
      </c>
      <c r="C189" s="10" t="s">
        <v>223</v>
      </c>
      <c r="D189" s="17">
        <v>40</v>
      </c>
      <c r="E189" s="76">
        <v>1.155</v>
      </c>
      <c r="F189" s="74">
        <f t="shared" si="0"/>
        <v>39.5</v>
      </c>
    </row>
    <row r="190" spans="1:6" ht="30" customHeight="1">
      <c r="A190" s="170" t="s">
        <v>42</v>
      </c>
      <c r="B190" s="80" t="s">
        <v>224</v>
      </c>
      <c r="C190" s="10" t="s">
        <v>225</v>
      </c>
      <c r="D190" s="6">
        <v>250</v>
      </c>
      <c r="E190" s="58">
        <v>28.2388</v>
      </c>
      <c r="F190" s="74">
        <f t="shared" si="0"/>
        <v>179.4</v>
      </c>
    </row>
    <row r="191" spans="1:6" ht="15.75">
      <c r="A191" s="170"/>
      <c r="B191" s="6" t="s">
        <v>226</v>
      </c>
      <c r="C191" s="10"/>
      <c r="D191" s="6"/>
      <c r="E191" s="58"/>
      <c r="F191" s="74">
        <f t="shared" si="0"/>
        <v>0</v>
      </c>
    </row>
    <row r="192" spans="1:6" ht="15">
      <c r="A192" s="170"/>
      <c r="B192" s="6" t="s">
        <v>227</v>
      </c>
      <c r="C192" s="9"/>
      <c r="D192" s="6">
        <v>400</v>
      </c>
      <c r="E192" s="58">
        <v>3.43675</v>
      </c>
      <c r="F192" s="74">
        <f t="shared" si="0"/>
        <v>386.3</v>
      </c>
    </row>
    <row r="193" spans="1:6" ht="15">
      <c r="A193" s="170"/>
      <c r="B193" s="6" t="s">
        <v>228</v>
      </c>
      <c r="C193" s="9"/>
      <c r="D193" s="6"/>
      <c r="E193" s="58"/>
      <c r="F193" s="74"/>
    </row>
    <row r="194" spans="1:6" ht="15">
      <c r="A194" s="170"/>
      <c r="B194" s="6" t="s">
        <v>145</v>
      </c>
      <c r="C194" s="9"/>
      <c r="D194" s="6"/>
      <c r="E194" s="58"/>
      <c r="F194" s="74"/>
    </row>
    <row r="195" spans="1:6" ht="15">
      <c r="A195" s="170"/>
      <c r="B195" s="6" t="s">
        <v>231</v>
      </c>
      <c r="C195" s="9"/>
      <c r="D195" s="6"/>
      <c r="E195" s="58"/>
      <c r="F195" s="74"/>
    </row>
    <row r="196" spans="1:6" ht="15.75" customHeight="1">
      <c r="A196" s="167" t="s">
        <v>232</v>
      </c>
      <c r="B196" s="6" t="s">
        <v>233</v>
      </c>
      <c r="C196" s="184" t="s">
        <v>234</v>
      </c>
      <c r="D196" s="6">
        <v>400</v>
      </c>
      <c r="E196" s="58">
        <v>30.21</v>
      </c>
      <c r="F196" s="74">
        <f>ROUND((100-E196)/100*D196,1)</f>
        <v>279.2</v>
      </c>
    </row>
    <row r="197" spans="1:6" ht="15">
      <c r="A197" s="167"/>
      <c r="B197" s="6" t="s">
        <v>235</v>
      </c>
      <c r="C197" s="184"/>
      <c r="D197" s="6"/>
      <c r="E197" s="58"/>
      <c r="F197" s="74"/>
    </row>
    <row r="198" spans="1:6" ht="15">
      <c r="A198" s="167"/>
      <c r="B198" s="6" t="s">
        <v>236</v>
      </c>
      <c r="C198" s="184"/>
      <c r="D198" s="6"/>
      <c r="E198" s="58"/>
      <c r="F198" s="74"/>
    </row>
    <row r="199" spans="1:6" ht="15">
      <c r="A199" s="167"/>
      <c r="B199" s="6" t="s">
        <v>237</v>
      </c>
      <c r="C199" s="184"/>
      <c r="D199" s="6"/>
      <c r="E199" s="58"/>
      <c r="F199" s="74"/>
    </row>
    <row r="200" spans="1:6" ht="15">
      <c r="A200" s="167"/>
      <c r="B200" s="6" t="s">
        <v>238</v>
      </c>
      <c r="C200" s="184"/>
      <c r="D200" s="6"/>
      <c r="E200" s="58"/>
      <c r="F200" s="74"/>
    </row>
    <row r="201" spans="1:6" ht="15">
      <c r="A201" s="167"/>
      <c r="B201" s="6" t="s">
        <v>239</v>
      </c>
      <c r="C201" s="184"/>
      <c r="D201" s="6"/>
      <c r="E201" s="58"/>
      <c r="F201" s="74"/>
    </row>
    <row r="202" spans="1:6" ht="15">
      <c r="A202" s="167"/>
      <c r="B202" s="6" t="s">
        <v>240</v>
      </c>
      <c r="C202" s="9"/>
      <c r="D202" s="6">
        <v>630</v>
      </c>
      <c r="E202" s="58">
        <v>25.993650793650794</v>
      </c>
      <c r="F202" s="74">
        <f>ROUND((100-E202)/100*D202,1)</f>
        <v>466.2</v>
      </c>
    </row>
    <row r="203" spans="1:6" ht="15.75" customHeight="1">
      <c r="A203" s="167"/>
      <c r="B203" s="6" t="s">
        <v>241</v>
      </c>
      <c r="C203" s="223" t="s">
        <v>242</v>
      </c>
      <c r="D203" s="6"/>
      <c r="E203" s="58"/>
      <c r="F203" s="74"/>
    </row>
    <row r="204" spans="1:6" ht="15">
      <c r="A204" s="167"/>
      <c r="B204" s="6" t="s">
        <v>243</v>
      </c>
      <c r="C204" s="224"/>
      <c r="D204" s="6"/>
      <c r="E204" s="58"/>
      <c r="F204" s="74"/>
    </row>
    <row r="205" spans="1:6" ht="15.75" customHeight="1">
      <c r="A205" s="167"/>
      <c r="B205" s="6" t="s">
        <v>244</v>
      </c>
      <c r="C205" s="224"/>
      <c r="D205" s="6"/>
      <c r="E205" s="58"/>
      <c r="F205" s="74"/>
    </row>
    <row r="206" spans="1:6" ht="15">
      <c r="A206" s="167"/>
      <c r="B206" s="6" t="s">
        <v>245</v>
      </c>
      <c r="C206" s="224"/>
      <c r="D206" s="6"/>
      <c r="E206" s="58"/>
      <c r="F206" s="74"/>
    </row>
    <row r="207" spans="1:6" ht="15">
      <c r="A207" s="167"/>
      <c r="B207" s="6" t="s">
        <v>246</v>
      </c>
      <c r="C207" s="224"/>
      <c r="D207" s="6"/>
      <c r="E207" s="58"/>
      <c r="F207" s="74"/>
    </row>
    <row r="208" spans="1:6" ht="15">
      <c r="A208" s="167"/>
      <c r="B208" s="6" t="s">
        <v>247</v>
      </c>
      <c r="C208" s="224"/>
      <c r="D208" s="6"/>
      <c r="E208" s="58"/>
      <c r="F208" s="74"/>
    </row>
    <row r="209" spans="1:6" ht="15">
      <c r="A209" s="167"/>
      <c r="B209" s="6" t="s">
        <v>248</v>
      </c>
      <c r="C209" s="225"/>
      <c r="D209" s="6"/>
      <c r="E209" s="58"/>
      <c r="F209" s="74"/>
    </row>
    <row r="210" spans="1:6" ht="15">
      <c r="A210" s="167"/>
      <c r="B210" s="6" t="s">
        <v>249</v>
      </c>
      <c r="C210" s="9"/>
      <c r="D210" s="6">
        <v>630</v>
      </c>
      <c r="E210" s="58">
        <v>14.73015873015873</v>
      </c>
      <c r="F210" s="74">
        <f>ROUND((100-E210)/100*D210,1)</f>
        <v>537.2</v>
      </c>
    </row>
    <row r="211" spans="1:6" ht="15">
      <c r="A211" s="167"/>
      <c r="B211" s="6" t="s">
        <v>250</v>
      </c>
      <c r="C211" s="9"/>
      <c r="D211" s="6"/>
      <c r="E211" s="58"/>
      <c r="F211" s="74"/>
    </row>
    <row r="212" spans="1:6" ht="15">
      <c r="A212" s="167"/>
      <c r="B212" s="6" t="s">
        <v>251</v>
      </c>
      <c r="C212" s="9"/>
      <c r="D212" s="6"/>
      <c r="E212" s="58"/>
      <c r="F212" s="74"/>
    </row>
    <row r="213" spans="1:6" ht="15.75" customHeight="1">
      <c r="A213" s="211" t="s">
        <v>252</v>
      </c>
      <c r="B213" s="6" t="s">
        <v>253</v>
      </c>
      <c r="C213" s="212" t="s">
        <v>254</v>
      </c>
      <c r="D213" s="11">
        <v>400</v>
      </c>
      <c r="E213" s="58">
        <v>25.251</v>
      </c>
      <c r="F213" s="74">
        <f>ROUND((100-E213)/100*D213,1)</f>
        <v>299</v>
      </c>
    </row>
    <row r="214" spans="1:6" ht="15">
      <c r="A214" s="211"/>
      <c r="B214" s="20" t="s">
        <v>255</v>
      </c>
      <c r="C214" s="212"/>
      <c r="D214" s="20"/>
      <c r="E214" s="58"/>
      <c r="F214" s="74"/>
    </row>
    <row r="215" spans="1:6" ht="15">
      <c r="A215" s="211"/>
      <c r="B215" s="20" t="s">
        <v>256</v>
      </c>
      <c r="C215" s="212"/>
      <c r="D215" s="20"/>
      <c r="E215" s="58"/>
      <c r="F215" s="74"/>
    </row>
    <row r="216" spans="1:6" ht="15">
      <c r="A216" s="211"/>
      <c r="B216" s="20" t="s">
        <v>257</v>
      </c>
      <c r="C216" s="212"/>
      <c r="D216" s="20"/>
      <c r="E216" s="58"/>
      <c r="F216" s="74"/>
    </row>
    <row r="217" spans="1:6" ht="33" customHeight="1">
      <c r="A217" s="213" t="s">
        <v>258</v>
      </c>
      <c r="B217" s="9" t="s">
        <v>259</v>
      </c>
      <c r="C217" s="212" t="s">
        <v>260</v>
      </c>
      <c r="D217" s="11">
        <v>160</v>
      </c>
      <c r="E217" s="58">
        <v>11.745</v>
      </c>
      <c r="F217" s="74">
        <f>ROUND((100-E217)/100*D217,1)</f>
        <v>141.2</v>
      </c>
    </row>
    <row r="218" spans="1:6" ht="15">
      <c r="A218" s="213"/>
      <c r="B218" s="20" t="s">
        <v>261</v>
      </c>
      <c r="C218" s="212"/>
      <c r="D218" s="20"/>
      <c r="E218" s="58"/>
      <c r="F218" s="74"/>
    </row>
    <row r="219" spans="1:6" ht="15">
      <c r="A219" s="213"/>
      <c r="B219" s="20" t="s">
        <v>262</v>
      </c>
      <c r="C219" s="212"/>
      <c r="D219" s="20"/>
      <c r="E219" s="58"/>
      <c r="F219" s="74"/>
    </row>
    <row r="220" spans="1:6" ht="15.75" customHeight="1">
      <c r="A220" s="163" t="s">
        <v>42</v>
      </c>
      <c r="B220" s="20" t="s">
        <v>263</v>
      </c>
      <c r="C220" s="21"/>
      <c r="D220" s="11">
        <v>630</v>
      </c>
      <c r="E220" s="58">
        <v>9.393968253968254</v>
      </c>
      <c r="F220" s="74">
        <f>ROUND((100-E220)/100*D220,1)</f>
        <v>570.8</v>
      </c>
    </row>
    <row r="221" spans="1:6" ht="15.75" customHeight="1">
      <c r="A221" s="163"/>
      <c r="B221" s="7" t="s">
        <v>264</v>
      </c>
      <c r="C221" s="181" t="s">
        <v>265</v>
      </c>
      <c r="D221" s="20"/>
      <c r="E221" s="58"/>
      <c r="F221" s="74"/>
    </row>
    <row r="222" spans="1:6" ht="15">
      <c r="A222" s="163"/>
      <c r="B222" s="7" t="s">
        <v>266</v>
      </c>
      <c r="C222" s="181"/>
      <c r="D222" s="20"/>
      <c r="E222" s="58"/>
      <c r="F222" s="74"/>
    </row>
    <row r="223" spans="1:6" ht="15">
      <c r="A223" s="163"/>
      <c r="B223" s="7" t="s">
        <v>267</v>
      </c>
      <c r="C223" s="181"/>
      <c r="D223" s="20"/>
      <c r="E223" s="58"/>
      <c r="F223" s="74"/>
    </row>
    <row r="224" spans="1:6" ht="15">
      <c r="A224" s="163"/>
      <c r="B224" s="7" t="s">
        <v>268</v>
      </c>
      <c r="C224" s="181"/>
      <c r="D224" s="20"/>
      <c r="E224" s="58"/>
      <c r="F224" s="74"/>
    </row>
    <row r="225" spans="1:6" ht="15">
      <c r="A225" s="163"/>
      <c r="B225" s="20" t="s">
        <v>269</v>
      </c>
      <c r="C225" s="21"/>
      <c r="D225" s="20"/>
      <c r="E225" s="58"/>
      <c r="F225" s="74"/>
    </row>
    <row r="226" spans="1:6" ht="15">
      <c r="A226" s="210"/>
      <c r="B226" s="20" t="s">
        <v>270</v>
      </c>
      <c r="C226" s="21"/>
      <c r="D226" s="11">
        <v>400</v>
      </c>
      <c r="E226" s="58">
        <v>28.26525</v>
      </c>
      <c r="F226" s="74">
        <f>ROUND((100-E226)/100*D226,1)</f>
        <v>286.9</v>
      </c>
    </row>
    <row r="227" spans="1:6" ht="15">
      <c r="A227" s="210"/>
      <c r="B227" s="6" t="s">
        <v>271</v>
      </c>
      <c r="C227" s="9"/>
      <c r="D227" s="6"/>
      <c r="E227" s="58"/>
      <c r="F227" s="74"/>
    </row>
    <row r="228" spans="1:6" ht="15.75" customHeight="1">
      <c r="A228" s="210"/>
      <c r="B228" s="6" t="s">
        <v>272</v>
      </c>
      <c r="C228" s="181" t="s">
        <v>273</v>
      </c>
      <c r="D228" s="6"/>
      <c r="E228" s="58"/>
      <c r="F228" s="74"/>
    </row>
    <row r="229" spans="1:6" ht="15">
      <c r="A229" s="210"/>
      <c r="B229" s="6" t="s">
        <v>274</v>
      </c>
      <c r="C229" s="181"/>
      <c r="D229" s="6"/>
      <c r="E229" s="58"/>
      <c r="F229" s="74"/>
    </row>
    <row r="230" spans="1:6" ht="15">
      <c r="A230" s="210"/>
      <c r="B230" s="6" t="s">
        <v>275</v>
      </c>
      <c r="C230" s="181"/>
      <c r="D230" s="6"/>
      <c r="E230" s="58"/>
      <c r="F230" s="74"/>
    </row>
    <row r="231" spans="1:6" ht="15">
      <c r="A231" s="210"/>
      <c r="B231" s="6" t="s">
        <v>276</v>
      </c>
      <c r="C231" s="9"/>
      <c r="D231" s="6"/>
      <c r="E231" s="58"/>
      <c r="F231" s="74"/>
    </row>
    <row r="232" spans="1:6" ht="15">
      <c r="A232" s="210"/>
      <c r="B232" s="6" t="s">
        <v>277</v>
      </c>
      <c r="C232" s="9"/>
      <c r="D232" s="6"/>
      <c r="E232" s="58"/>
      <c r="F232" s="74"/>
    </row>
    <row r="233" spans="1:6" ht="15">
      <c r="A233" s="210"/>
      <c r="B233" s="6" t="s">
        <v>278</v>
      </c>
      <c r="C233" s="9"/>
      <c r="D233" s="6">
        <v>400</v>
      </c>
      <c r="E233" s="58">
        <v>8.9835</v>
      </c>
      <c r="F233" s="74">
        <f>ROUND((100-E233)/100*D233,1)</f>
        <v>364.1</v>
      </c>
    </row>
    <row r="234" spans="1:6" ht="15">
      <c r="A234" s="210"/>
      <c r="B234" s="6" t="s">
        <v>279</v>
      </c>
      <c r="C234" s="9"/>
      <c r="D234" s="6"/>
      <c r="E234" s="58"/>
      <c r="F234" s="74"/>
    </row>
    <row r="235" spans="1:6" ht="15">
      <c r="A235" s="210"/>
      <c r="B235" s="6" t="s">
        <v>195</v>
      </c>
      <c r="C235" s="9"/>
      <c r="D235" s="6"/>
      <c r="E235" s="58"/>
      <c r="F235" s="74"/>
    </row>
    <row r="236" spans="1:6" ht="15">
      <c r="A236" s="210"/>
      <c r="B236" s="20" t="s">
        <v>280</v>
      </c>
      <c r="C236" s="21"/>
      <c r="D236" s="20"/>
      <c r="E236" s="58"/>
      <c r="F236" s="74"/>
    </row>
    <row r="237" spans="1:6" ht="15" customHeight="1">
      <c r="A237" s="171" t="s">
        <v>281</v>
      </c>
      <c r="B237" s="6" t="s">
        <v>282</v>
      </c>
      <c r="C237" s="21"/>
      <c r="D237" s="11">
        <v>400</v>
      </c>
      <c r="E237" s="58">
        <v>21.5895</v>
      </c>
      <c r="F237" s="74">
        <f>ROUND((100-E237)/100*D237,1)</f>
        <v>313.6</v>
      </c>
    </row>
    <row r="238" spans="1:6" ht="15" customHeight="1">
      <c r="A238" s="171"/>
      <c r="B238" s="20" t="s">
        <v>283</v>
      </c>
      <c r="C238" s="184" t="s">
        <v>284</v>
      </c>
      <c r="D238" s="20"/>
      <c r="E238" s="58"/>
      <c r="F238" s="74"/>
    </row>
    <row r="239" spans="1:6" ht="15" customHeight="1">
      <c r="A239" s="171"/>
      <c r="B239" s="20" t="s">
        <v>285</v>
      </c>
      <c r="C239" s="184"/>
      <c r="E239" s="58"/>
      <c r="F239" s="74"/>
    </row>
    <row r="240" spans="1:6" ht="15" customHeight="1">
      <c r="A240" s="171"/>
      <c r="B240" s="20" t="s">
        <v>286</v>
      </c>
      <c r="C240" s="184"/>
      <c r="D240" s="20"/>
      <c r="E240" s="58"/>
      <c r="F240" s="74"/>
    </row>
    <row r="241" spans="1:6" ht="15" customHeight="1">
      <c r="A241" s="171"/>
      <c r="B241" s="20" t="s">
        <v>287</v>
      </c>
      <c r="C241" s="184"/>
      <c r="D241" s="20"/>
      <c r="E241" s="58"/>
      <c r="F241" s="74"/>
    </row>
    <row r="242" spans="1:6" ht="15" customHeight="1">
      <c r="A242" s="171"/>
      <c r="B242" s="20" t="s">
        <v>288</v>
      </c>
      <c r="C242" s="184"/>
      <c r="D242" s="20"/>
      <c r="E242" s="58"/>
      <c r="F242" s="74"/>
    </row>
    <row r="243" spans="1:6" ht="13.5" customHeight="1">
      <c r="A243" s="171"/>
      <c r="B243" s="21" t="s">
        <v>289</v>
      </c>
      <c r="C243" s="184"/>
      <c r="D243" s="20"/>
      <c r="E243" s="58"/>
      <c r="F243" s="74"/>
    </row>
    <row r="244" spans="1:6" ht="15" customHeight="1">
      <c r="A244" s="171"/>
      <c r="B244" s="20" t="s">
        <v>290</v>
      </c>
      <c r="C244" s="184"/>
      <c r="D244" s="20"/>
      <c r="E244" s="58"/>
      <c r="F244" s="74"/>
    </row>
    <row r="245" spans="1:6" ht="15" customHeight="1">
      <c r="A245" s="171"/>
      <c r="B245" s="20" t="s">
        <v>291</v>
      </c>
      <c r="C245" s="184"/>
      <c r="D245" s="20"/>
      <c r="E245" s="58"/>
      <c r="F245" s="74"/>
    </row>
    <row r="246" spans="1:6" ht="15.75" customHeight="1">
      <c r="A246" s="171"/>
      <c r="B246" s="20" t="s">
        <v>292</v>
      </c>
      <c r="C246" s="184"/>
      <c r="D246" s="20"/>
      <c r="E246" s="58"/>
      <c r="F246" s="74"/>
    </row>
    <row r="247" spans="1:6" ht="15" customHeight="1">
      <c r="A247" s="83"/>
      <c r="B247" s="20" t="s">
        <v>293</v>
      </c>
      <c r="C247" s="184"/>
      <c r="D247" s="22"/>
      <c r="E247" s="58"/>
      <c r="F247" s="74"/>
    </row>
    <row r="248" spans="1:6" ht="15">
      <c r="A248" s="179"/>
      <c r="B248" s="6" t="s">
        <v>294</v>
      </c>
      <c r="C248" s="23"/>
      <c r="D248" s="11">
        <v>400</v>
      </c>
      <c r="E248" s="58">
        <v>20.1375</v>
      </c>
      <c r="F248" s="74">
        <f>ROUND((100-E248)/100*D248,1)</f>
        <v>319.5</v>
      </c>
    </row>
    <row r="249" spans="1:6" ht="15.75" customHeight="1">
      <c r="A249" s="179"/>
      <c r="B249" s="6" t="s">
        <v>295</v>
      </c>
      <c r="C249" s="194" t="s">
        <v>296</v>
      </c>
      <c r="D249" s="6"/>
      <c r="E249" s="58"/>
      <c r="F249" s="74"/>
    </row>
    <row r="250" spans="1:6" ht="15">
      <c r="A250" s="179"/>
      <c r="B250" s="20" t="s">
        <v>297</v>
      </c>
      <c r="C250" s="194"/>
      <c r="D250" s="20"/>
      <c r="E250" s="58"/>
      <c r="F250" s="74"/>
    </row>
    <row r="251" spans="1:6" ht="15">
      <c r="A251" s="179"/>
      <c r="B251" s="20" t="s">
        <v>298</v>
      </c>
      <c r="C251" s="194"/>
      <c r="D251" s="20"/>
      <c r="E251" s="58"/>
      <c r="F251" s="74"/>
    </row>
    <row r="252" spans="1:6" ht="15">
      <c r="A252" s="179"/>
      <c r="B252" s="20" t="s">
        <v>299</v>
      </c>
      <c r="C252" s="9"/>
      <c r="D252" s="6"/>
      <c r="E252" s="58"/>
      <c r="F252" s="74"/>
    </row>
    <row r="253" spans="1:6" ht="15">
      <c r="A253" s="171"/>
      <c r="B253" s="20" t="s">
        <v>300</v>
      </c>
      <c r="C253" s="5"/>
      <c r="D253" s="11">
        <v>400</v>
      </c>
      <c r="E253" s="58">
        <v>4.503</v>
      </c>
      <c r="F253" s="74">
        <f>ROUND((100-E253)/100*D253,1)</f>
        <v>382</v>
      </c>
    </row>
    <row r="254" spans="1:6" ht="15">
      <c r="A254" s="171"/>
      <c r="B254" s="6" t="s">
        <v>301</v>
      </c>
      <c r="C254" s="9"/>
      <c r="D254" s="6"/>
      <c r="E254" s="58"/>
      <c r="F254" s="74"/>
    </row>
    <row r="255" spans="1:6" ht="15">
      <c r="A255" s="171"/>
      <c r="B255" s="20" t="s">
        <v>302</v>
      </c>
      <c r="C255" s="21"/>
      <c r="D255" s="11">
        <v>400</v>
      </c>
      <c r="E255" s="58">
        <v>19.768</v>
      </c>
      <c r="F255" s="74">
        <f>ROUND((100-E255)/100*D255,1)</f>
        <v>320.9</v>
      </c>
    </row>
    <row r="256" spans="1:6" ht="15">
      <c r="A256" s="171"/>
      <c r="B256" s="6" t="s">
        <v>303</v>
      </c>
      <c r="C256" s="9"/>
      <c r="D256" s="6"/>
      <c r="E256" s="58"/>
      <c r="F256" s="74"/>
    </row>
    <row r="257" spans="1:6" ht="15">
      <c r="A257" s="171"/>
      <c r="B257" s="6" t="s">
        <v>304</v>
      </c>
      <c r="C257" s="9"/>
      <c r="D257" s="6"/>
      <c r="E257" s="58"/>
      <c r="F257" s="74"/>
    </row>
    <row r="258" spans="1:6" ht="15">
      <c r="A258" s="171"/>
      <c r="B258" s="6" t="s">
        <v>305</v>
      </c>
      <c r="C258" s="9"/>
      <c r="D258" s="6"/>
      <c r="E258" s="58"/>
      <c r="F258" s="74"/>
    </row>
    <row r="259" spans="1:6" ht="15">
      <c r="A259" s="171"/>
      <c r="B259" s="6" t="s">
        <v>306</v>
      </c>
      <c r="C259" s="9"/>
      <c r="D259" s="6"/>
      <c r="E259" s="58"/>
      <c r="F259" s="74"/>
    </row>
    <row r="260" spans="1:6" ht="15">
      <c r="A260" s="171"/>
      <c r="B260" s="6" t="s">
        <v>307</v>
      </c>
      <c r="C260" s="9"/>
      <c r="D260" s="6"/>
      <c r="E260" s="58"/>
      <c r="F260" s="74"/>
    </row>
    <row r="261" spans="1:6" ht="27.75" customHeight="1">
      <c r="A261" s="171"/>
      <c r="B261" s="9" t="s">
        <v>308</v>
      </c>
      <c r="C261" s="9"/>
      <c r="D261" s="6"/>
      <c r="E261" s="58"/>
      <c r="F261" s="74"/>
    </row>
    <row r="262" spans="1:6" ht="15">
      <c r="A262" s="171"/>
      <c r="B262" s="6" t="s">
        <v>309</v>
      </c>
      <c r="C262" s="9"/>
      <c r="D262" s="6"/>
      <c r="E262" s="58"/>
      <c r="F262" s="74"/>
    </row>
    <row r="263" spans="1:6" ht="15.75" customHeight="1">
      <c r="A263" s="171" t="s">
        <v>281</v>
      </c>
      <c r="B263" s="20" t="s">
        <v>310</v>
      </c>
      <c r="C263" s="21"/>
      <c r="D263" s="11">
        <v>400</v>
      </c>
      <c r="E263" s="58">
        <v>4.06975</v>
      </c>
      <c r="F263" s="74">
        <f>ROUND((100-E263)/100*D263,1)</f>
        <v>383.7</v>
      </c>
    </row>
    <row r="264" spans="1:6" ht="15" customHeight="1">
      <c r="A264" s="171"/>
      <c r="B264" s="6" t="s">
        <v>151</v>
      </c>
      <c r="C264" s="204" t="s">
        <v>311</v>
      </c>
      <c r="D264" s="24"/>
      <c r="E264" s="58"/>
      <c r="F264" s="74"/>
    </row>
    <row r="265" spans="1:6" ht="17.25" customHeight="1">
      <c r="A265" s="171"/>
      <c r="B265" s="6" t="s">
        <v>312</v>
      </c>
      <c r="C265" s="204"/>
      <c r="D265" s="24"/>
      <c r="E265" s="58"/>
      <c r="F265" s="74"/>
    </row>
    <row r="266" spans="1:6" ht="15">
      <c r="A266" s="171"/>
      <c r="B266" s="6" t="s">
        <v>313</v>
      </c>
      <c r="C266" s="204"/>
      <c r="D266" s="24"/>
      <c r="E266" s="58"/>
      <c r="F266" s="74"/>
    </row>
    <row r="267" spans="1:6" ht="15">
      <c r="A267" s="171"/>
      <c r="B267" s="6" t="s">
        <v>314</v>
      </c>
      <c r="C267" s="204"/>
      <c r="D267" s="24">
        <v>630</v>
      </c>
      <c r="E267" s="58">
        <v>15.786666666666667</v>
      </c>
      <c r="F267" s="74">
        <f>ROUND((100-E267)/100*D267,1)</f>
        <v>530.5</v>
      </c>
    </row>
    <row r="268" spans="1:6" ht="15">
      <c r="A268" s="171"/>
      <c r="B268" s="6" t="s">
        <v>315</v>
      </c>
      <c r="C268" s="204"/>
      <c r="D268" s="24"/>
      <c r="E268" s="58"/>
      <c r="F268" s="74"/>
    </row>
    <row r="269" spans="1:6" ht="15">
      <c r="A269" s="171"/>
      <c r="B269" s="6" t="s">
        <v>316</v>
      </c>
      <c r="C269" s="25"/>
      <c r="D269" s="24"/>
      <c r="E269" s="58"/>
      <c r="F269" s="74"/>
    </row>
    <row r="270" spans="1:6" ht="15">
      <c r="A270" s="171"/>
      <c r="B270" s="6" t="s">
        <v>317</v>
      </c>
      <c r="C270" s="25"/>
      <c r="D270" s="24"/>
      <c r="E270" s="58"/>
      <c r="F270" s="74"/>
    </row>
    <row r="271" spans="1:6" ht="15">
      <c r="A271" s="171"/>
      <c r="B271" s="6" t="s">
        <v>318</v>
      </c>
      <c r="C271" s="25"/>
      <c r="D271" s="24"/>
      <c r="E271" s="58"/>
      <c r="F271" s="74"/>
    </row>
    <row r="272" spans="1:6" ht="15" customHeight="1">
      <c r="A272" s="171"/>
      <c r="B272" s="20" t="s">
        <v>319</v>
      </c>
      <c r="C272" s="209" t="s">
        <v>320</v>
      </c>
      <c r="D272" s="11">
        <v>250</v>
      </c>
      <c r="E272" s="58">
        <v>12.15</v>
      </c>
      <c r="F272" s="74">
        <f>ROUND((100-E272)/100*D272,1)</f>
        <v>219.6</v>
      </c>
    </row>
    <row r="273" spans="1:6" ht="15" customHeight="1">
      <c r="A273" s="171"/>
      <c r="B273" s="6" t="s">
        <v>321</v>
      </c>
      <c r="C273" s="209"/>
      <c r="D273" s="24"/>
      <c r="E273" s="58"/>
      <c r="F273" s="74"/>
    </row>
    <row r="274" spans="1:6" ht="15" customHeight="1">
      <c r="A274" s="171"/>
      <c r="B274" s="6" t="s">
        <v>291</v>
      </c>
      <c r="C274" s="209"/>
      <c r="D274" s="24"/>
      <c r="E274" s="58"/>
      <c r="F274" s="74"/>
    </row>
    <row r="275" spans="1:6" ht="15" customHeight="1">
      <c r="A275" s="171"/>
      <c r="B275" s="6" t="s">
        <v>322</v>
      </c>
      <c r="C275" s="209"/>
      <c r="D275" s="24"/>
      <c r="E275" s="58"/>
      <c r="F275" s="74"/>
    </row>
    <row r="276" spans="1:6" ht="15">
      <c r="A276" s="171"/>
      <c r="B276" s="20" t="s">
        <v>323</v>
      </c>
      <c r="C276" s="209"/>
      <c r="D276" s="20"/>
      <c r="E276" s="58"/>
      <c r="F276" s="74"/>
    </row>
    <row r="277" spans="1:6" ht="15">
      <c r="A277" s="171"/>
      <c r="B277" s="20" t="s">
        <v>324</v>
      </c>
      <c r="C277" s="25"/>
      <c r="D277" s="11">
        <v>250</v>
      </c>
      <c r="E277" s="58">
        <v>10.3508</v>
      </c>
      <c r="F277" s="74">
        <f>ROUND((100-E277)/100*D277,1)</f>
        <v>224.1</v>
      </c>
    </row>
    <row r="278" spans="1:6" ht="15.75" customHeight="1">
      <c r="A278" s="177" t="s">
        <v>325</v>
      </c>
      <c r="B278" s="20" t="s">
        <v>326</v>
      </c>
      <c r="C278" s="21"/>
      <c r="D278" s="11">
        <v>400</v>
      </c>
      <c r="E278" s="58">
        <v>27.945</v>
      </c>
      <c r="F278" s="74">
        <f>ROUND((100-E278)/100*D278,1)</f>
        <v>288.2</v>
      </c>
    </row>
    <row r="279" spans="1:6" ht="15.75" customHeight="1">
      <c r="A279" s="177"/>
      <c r="B279" s="6" t="s">
        <v>328</v>
      </c>
      <c r="C279" s="194" t="s">
        <v>329</v>
      </c>
      <c r="D279" s="6"/>
      <c r="E279" s="58"/>
      <c r="F279" s="74"/>
    </row>
    <row r="280" spans="1:6" ht="15">
      <c r="A280" s="177"/>
      <c r="B280" s="6" t="s">
        <v>330</v>
      </c>
      <c r="C280" s="194"/>
      <c r="D280" s="6"/>
      <c r="E280" s="58"/>
      <c r="F280" s="74"/>
    </row>
    <row r="281" spans="1:6" ht="15">
      <c r="A281" s="177"/>
      <c r="B281" s="6" t="s">
        <v>331</v>
      </c>
      <c r="C281" s="194"/>
      <c r="D281" s="6"/>
      <c r="E281" s="58"/>
      <c r="F281" s="74"/>
    </row>
    <row r="282" spans="1:6" ht="15">
      <c r="A282" s="177"/>
      <c r="B282" s="6" t="s">
        <v>332</v>
      </c>
      <c r="C282" s="194"/>
      <c r="D282" s="6"/>
      <c r="E282" s="58"/>
      <c r="F282" s="74"/>
    </row>
    <row r="283" spans="1:6" ht="15">
      <c r="A283" s="177"/>
      <c r="B283" s="6" t="s">
        <v>333</v>
      </c>
      <c r="C283" s="9"/>
      <c r="D283" s="6"/>
      <c r="E283" s="58"/>
      <c r="F283" s="74"/>
    </row>
    <row r="284" spans="1:6" ht="15">
      <c r="A284" s="177"/>
      <c r="B284" s="6" t="s">
        <v>334</v>
      </c>
      <c r="C284" s="9"/>
      <c r="D284" s="6"/>
      <c r="E284" s="58"/>
      <c r="F284" s="74"/>
    </row>
    <row r="285" spans="1:6" ht="15">
      <c r="A285" s="177"/>
      <c r="B285" s="6" t="s">
        <v>335</v>
      </c>
      <c r="C285" s="9"/>
      <c r="D285" s="6">
        <v>400</v>
      </c>
      <c r="E285" s="58">
        <v>38.0625</v>
      </c>
      <c r="F285" s="74">
        <f>ROUND((100-E285)/100*D285,1)</f>
        <v>247.8</v>
      </c>
    </row>
    <row r="286" spans="1:6" ht="15">
      <c r="A286" s="177"/>
      <c r="B286" s="6" t="s">
        <v>336</v>
      </c>
      <c r="C286" s="9"/>
      <c r="D286" s="6"/>
      <c r="E286" s="58"/>
      <c r="F286" s="74"/>
    </row>
    <row r="287" spans="1:6" ht="15">
      <c r="A287" s="177"/>
      <c r="B287" s="6" t="s">
        <v>167</v>
      </c>
      <c r="C287" s="9"/>
      <c r="D287" s="6"/>
      <c r="E287" s="58"/>
      <c r="F287" s="74"/>
    </row>
    <row r="288" spans="1:6" ht="15">
      <c r="A288" s="177"/>
      <c r="B288" s="6" t="s">
        <v>337</v>
      </c>
      <c r="C288" s="9"/>
      <c r="D288" s="6"/>
      <c r="E288" s="58"/>
      <c r="F288" s="74"/>
    </row>
    <row r="289" spans="1:6" ht="15">
      <c r="A289" s="177"/>
      <c r="B289" s="6" t="s">
        <v>338</v>
      </c>
      <c r="C289" s="9"/>
      <c r="D289" s="6"/>
      <c r="E289" s="58"/>
      <c r="F289" s="74"/>
    </row>
    <row r="290" spans="1:6" ht="15">
      <c r="A290" s="177"/>
      <c r="B290" s="20" t="s">
        <v>339</v>
      </c>
      <c r="C290" s="21"/>
      <c r="D290" s="20"/>
      <c r="E290" s="58"/>
      <c r="F290" s="74"/>
    </row>
    <row r="291" spans="1:6" ht="15">
      <c r="A291" s="2"/>
      <c r="B291" s="20" t="s">
        <v>340</v>
      </c>
      <c r="C291" s="21"/>
      <c r="D291" s="11">
        <v>400</v>
      </c>
      <c r="E291" s="58">
        <v>27.267</v>
      </c>
      <c r="F291" s="74">
        <f>ROUND((100-E291)/100*D291,1)</f>
        <v>290.9</v>
      </c>
    </row>
    <row r="292" spans="1:6" ht="15.75" customHeight="1">
      <c r="A292" s="165" t="s">
        <v>325</v>
      </c>
      <c r="B292" s="6" t="s">
        <v>195</v>
      </c>
      <c r="C292" s="194" t="s">
        <v>341</v>
      </c>
      <c r="D292" s="6"/>
      <c r="E292" s="58"/>
      <c r="F292" s="74"/>
    </row>
    <row r="293" spans="1:6" ht="15">
      <c r="A293" s="165"/>
      <c r="B293" s="6" t="s">
        <v>37</v>
      </c>
      <c r="C293" s="194"/>
      <c r="D293" s="6"/>
      <c r="E293" s="58"/>
      <c r="F293" s="74"/>
    </row>
    <row r="294" spans="1:6" ht="15">
      <c r="A294" s="165"/>
      <c r="B294" s="6" t="s">
        <v>342</v>
      </c>
      <c r="C294" s="194"/>
      <c r="D294" s="6"/>
      <c r="E294" s="58"/>
      <c r="F294" s="74"/>
    </row>
    <row r="295" spans="1:6" ht="15">
      <c r="A295" s="165"/>
      <c r="B295" s="6" t="s">
        <v>343</v>
      </c>
      <c r="C295" s="9"/>
      <c r="D295" s="6"/>
      <c r="E295" s="58"/>
      <c r="F295" s="74"/>
    </row>
    <row r="296" spans="1:6" ht="15">
      <c r="A296" s="165"/>
      <c r="B296" s="6" t="s">
        <v>210</v>
      </c>
      <c r="C296" s="9"/>
      <c r="D296" s="6"/>
      <c r="E296" s="58"/>
      <c r="F296" s="74"/>
    </row>
    <row r="297" spans="1:6" ht="15.75" customHeight="1">
      <c r="A297" s="165" t="s">
        <v>325</v>
      </c>
      <c r="B297" s="20" t="s">
        <v>344</v>
      </c>
      <c r="C297" s="181" t="s">
        <v>345</v>
      </c>
      <c r="D297" s="11">
        <v>400</v>
      </c>
      <c r="E297" s="58">
        <v>9.16875</v>
      </c>
      <c r="F297" s="74">
        <f>ROUND((100-E297)/100*D297,1)</f>
        <v>363.3</v>
      </c>
    </row>
    <row r="298" spans="1:6" ht="15" customHeight="1">
      <c r="A298" s="165"/>
      <c r="B298" s="7" t="s">
        <v>347</v>
      </c>
      <c r="C298" s="181"/>
      <c r="D298" s="6"/>
      <c r="E298" s="58"/>
      <c r="F298" s="74"/>
    </row>
    <row r="299" spans="1:6" ht="15" customHeight="1">
      <c r="A299" s="165"/>
      <c r="B299" s="7" t="s">
        <v>350</v>
      </c>
      <c r="C299" s="181"/>
      <c r="D299" s="6"/>
      <c r="E299" s="58"/>
      <c r="F299" s="74"/>
    </row>
    <row r="300" spans="1:6" ht="15">
      <c r="A300" s="165"/>
      <c r="B300" s="7" t="s">
        <v>351</v>
      </c>
      <c r="C300" s="181"/>
      <c r="D300" s="6"/>
      <c r="E300" s="58"/>
      <c r="F300" s="74"/>
    </row>
    <row r="301" spans="1:6" ht="15">
      <c r="A301" s="165"/>
      <c r="B301" s="7" t="s">
        <v>352</v>
      </c>
      <c r="C301" s="181"/>
      <c r="D301" s="6"/>
      <c r="E301" s="58"/>
      <c r="F301" s="74"/>
    </row>
    <row r="302" spans="1:6" ht="15.75" customHeight="1">
      <c r="A302" s="163" t="s">
        <v>42</v>
      </c>
      <c r="B302" s="20" t="s">
        <v>353</v>
      </c>
      <c r="C302" s="26"/>
      <c r="D302" s="11">
        <v>400</v>
      </c>
      <c r="E302" s="58">
        <v>24.948</v>
      </c>
      <c r="F302" s="74">
        <f>ROUND((100-E302)/100*D302,1)</f>
        <v>300.2</v>
      </c>
    </row>
    <row r="303" spans="1:6" ht="16.5" customHeight="1">
      <c r="A303" s="163"/>
      <c r="B303" s="28" t="s">
        <v>354</v>
      </c>
      <c r="C303" s="27" t="s">
        <v>355</v>
      </c>
      <c r="D303" s="11"/>
      <c r="E303" s="58"/>
      <c r="F303" s="74"/>
    </row>
    <row r="304" spans="1:6" ht="15">
      <c r="A304" s="163"/>
      <c r="B304" s="28" t="s">
        <v>356</v>
      </c>
      <c r="C304" s="26"/>
      <c r="D304" s="11"/>
      <c r="E304" s="58"/>
      <c r="F304" s="74"/>
    </row>
    <row r="305" spans="1:6" ht="15">
      <c r="A305" s="163"/>
      <c r="B305" s="28" t="s">
        <v>357</v>
      </c>
      <c r="C305" s="26"/>
      <c r="D305" s="11"/>
      <c r="E305" s="58"/>
      <c r="F305" s="74"/>
    </row>
    <row r="306" spans="1:6" ht="15">
      <c r="A306" s="163"/>
      <c r="B306" s="28" t="s">
        <v>358</v>
      </c>
      <c r="C306" s="26"/>
      <c r="D306" s="11"/>
      <c r="E306" s="58"/>
      <c r="F306" s="74"/>
    </row>
    <row r="307" spans="1:6" ht="15">
      <c r="A307" s="163"/>
      <c r="B307" s="28" t="s">
        <v>359</v>
      </c>
      <c r="C307" s="26"/>
      <c r="D307" s="11"/>
      <c r="E307" s="58"/>
      <c r="F307" s="74"/>
    </row>
    <row r="308" spans="1:6" ht="15">
      <c r="A308" s="163"/>
      <c r="B308" s="20" t="s">
        <v>360</v>
      </c>
      <c r="C308" s="26"/>
      <c r="D308" s="11">
        <v>400</v>
      </c>
      <c r="E308" s="58">
        <v>21.75</v>
      </c>
      <c r="F308" s="74">
        <f>ROUND((100-E308)/100*D308,1)</f>
        <v>313</v>
      </c>
    </row>
    <row r="309" spans="1:6" ht="15">
      <c r="A309" s="163"/>
      <c r="B309" s="20" t="s">
        <v>361</v>
      </c>
      <c r="C309" s="9"/>
      <c r="D309" s="6"/>
      <c r="E309" s="58"/>
      <c r="F309" s="74"/>
    </row>
    <row r="310" spans="1:6" ht="15">
      <c r="A310" s="163"/>
      <c r="B310" s="20" t="s">
        <v>362</v>
      </c>
      <c r="C310" s="9"/>
      <c r="D310" s="6"/>
      <c r="E310" s="58"/>
      <c r="F310" s="74"/>
    </row>
    <row r="311" spans="1:6" ht="15">
      <c r="A311" s="163"/>
      <c r="B311" s="28" t="s">
        <v>363</v>
      </c>
      <c r="C311" s="9"/>
      <c r="D311" s="6"/>
      <c r="E311" s="58"/>
      <c r="F311" s="74"/>
    </row>
    <row r="312" spans="1:6" ht="15">
      <c r="A312" s="163"/>
      <c r="B312" s="20" t="s">
        <v>364</v>
      </c>
      <c r="C312" s="9"/>
      <c r="D312" s="6"/>
      <c r="E312" s="58"/>
      <c r="F312" s="74"/>
    </row>
    <row r="313" spans="1:6" ht="15">
      <c r="A313" s="163"/>
      <c r="B313" s="84" t="s">
        <v>365</v>
      </c>
      <c r="C313" s="9"/>
      <c r="D313" s="6"/>
      <c r="E313" s="58"/>
      <c r="F313" s="74"/>
    </row>
    <row r="314" spans="1:6" ht="15">
      <c r="A314" s="163"/>
      <c r="B314" s="28" t="s">
        <v>366</v>
      </c>
      <c r="C314" s="9"/>
      <c r="D314" s="6"/>
      <c r="E314" s="58"/>
      <c r="F314" s="74"/>
    </row>
    <row r="315" spans="1:6" ht="27.75" customHeight="1">
      <c r="A315" s="171"/>
      <c r="B315" s="21" t="s">
        <v>367</v>
      </c>
      <c r="C315" s="26"/>
      <c r="D315" s="11">
        <v>400</v>
      </c>
      <c r="E315" s="58">
        <v>26.59275</v>
      </c>
      <c r="F315" s="74">
        <f>ROUND((100-E315)/100*D315,1)</f>
        <v>293.6</v>
      </c>
    </row>
    <row r="316" spans="1:6" ht="15" customHeight="1">
      <c r="A316" s="171"/>
      <c r="B316" s="6" t="s">
        <v>368</v>
      </c>
      <c r="C316" s="181" t="s">
        <v>369</v>
      </c>
      <c r="D316" s="6"/>
      <c r="E316" s="58"/>
      <c r="F316" s="74"/>
    </row>
    <row r="317" spans="1:6" ht="15" customHeight="1">
      <c r="A317" s="171"/>
      <c r="B317" s="6" t="s">
        <v>370</v>
      </c>
      <c r="C317" s="181"/>
      <c r="D317" s="6"/>
      <c r="E317" s="58"/>
      <c r="F317" s="74"/>
    </row>
    <row r="318" spans="1:6" ht="15">
      <c r="A318" s="171"/>
      <c r="B318" s="6" t="s">
        <v>371</v>
      </c>
      <c r="C318" s="181"/>
      <c r="D318" s="6"/>
      <c r="E318" s="58"/>
      <c r="F318" s="74"/>
    </row>
    <row r="319" spans="1:6" ht="15">
      <c r="A319" s="171"/>
      <c r="B319" s="6" t="s">
        <v>372</v>
      </c>
      <c r="C319" s="181"/>
      <c r="D319" s="6"/>
      <c r="E319" s="58"/>
      <c r="F319" s="74"/>
    </row>
    <row r="320" spans="1:6" ht="15">
      <c r="A320" s="171"/>
      <c r="B320" s="6" t="s">
        <v>373</v>
      </c>
      <c r="C320" s="181"/>
      <c r="D320" s="6"/>
      <c r="E320" s="58"/>
      <c r="F320" s="74"/>
    </row>
    <row r="321" spans="1:6" ht="15">
      <c r="A321" s="85"/>
      <c r="B321" s="6" t="s">
        <v>374</v>
      </c>
      <c r="C321" s="181"/>
      <c r="D321" s="6"/>
      <c r="E321" s="58"/>
      <c r="F321" s="74"/>
    </row>
    <row r="322" spans="1:6" ht="16.5" customHeight="1">
      <c r="A322" s="163" t="s">
        <v>375</v>
      </c>
      <c r="B322" s="20" t="s">
        <v>376</v>
      </c>
      <c r="C322" s="21"/>
      <c r="D322" s="11">
        <v>400</v>
      </c>
      <c r="E322" s="58">
        <v>5.808</v>
      </c>
      <c r="F322" s="74">
        <f>ROUND((100-E322)/100*D322,1)</f>
        <v>376.8</v>
      </c>
    </row>
    <row r="323" spans="1:6" ht="15.75">
      <c r="A323" s="163"/>
      <c r="B323" s="6" t="s">
        <v>377</v>
      </c>
      <c r="C323" s="14" t="s">
        <v>378</v>
      </c>
      <c r="D323" s="6"/>
      <c r="E323" s="58"/>
      <c r="F323" s="74"/>
    </row>
    <row r="324" spans="1:6" ht="15">
      <c r="A324" s="163"/>
      <c r="B324" s="6" t="s">
        <v>379</v>
      </c>
      <c r="C324" s="9"/>
      <c r="D324" s="6">
        <v>400</v>
      </c>
      <c r="E324" s="58">
        <v>12.0395</v>
      </c>
      <c r="F324" s="74">
        <f>ROUND((100-E324)/100*D324,1)</f>
        <v>351.8</v>
      </c>
    </row>
    <row r="325" spans="1:6" ht="15">
      <c r="A325" s="163"/>
      <c r="B325" s="6" t="s">
        <v>380</v>
      </c>
      <c r="C325" s="9"/>
      <c r="D325" s="6"/>
      <c r="E325" s="58"/>
      <c r="F325" s="74"/>
    </row>
    <row r="326" spans="1:6" ht="15">
      <c r="A326" s="163"/>
      <c r="B326" s="6" t="s">
        <v>381</v>
      </c>
      <c r="C326" s="9"/>
      <c r="D326" s="6"/>
      <c r="E326" s="58"/>
      <c r="F326" s="74"/>
    </row>
    <row r="327" spans="1:6" ht="15">
      <c r="A327" s="163"/>
      <c r="B327" s="6" t="s">
        <v>382</v>
      </c>
      <c r="C327" s="9"/>
      <c r="D327" s="6"/>
      <c r="E327" s="58"/>
      <c r="F327" s="74"/>
    </row>
    <row r="328" spans="1:6" ht="15">
      <c r="A328" s="163"/>
      <c r="B328" s="6" t="s">
        <v>383</v>
      </c>
      <c r="C328" s="9"/>
      <c r="D328" s="6"/>
      <c r="E328" s="58"/>
      <c r="F328" s="74"/>
    </row>
    <row r="329" spans="1:6" ht="15">
      <c r="A329" s="163"/>
      <c r="B329" s="6" t="s">
        <v>384</v>
      </c>
      <c r="C329" s="9"/>
      <c r="D329" s="6"/>
      <c r="E329" s="58"/>
      <c r="F329" s="74"/>
    </row>
    <row r="330" spans="1:6" ht="15.75" customHeight="1">
      <c r="A330" s="177" t="s">
        <v>325</v>
      </c>
      <c r="B330" s="20" t="s">
        <v>385</v>
      </c>
      <c r="C330" s="208" t="s">
        <v>386</v>
      </c>
      <c r="D330" s="11">
        <v>400</v>
      </c>
      <c r="E330" s="58">
        <v>22.007</v>
      </c>
      <c r="F330" s="74">
        <f>ROUND((100-E330)/100*D330,1)</f>
        <v>312</v>
      </c>
    </row>
    <row r="331" spans="1:6" ht="15" customHeight="1">
      <c r="A331" s="177"/>
      <c r="B331" s="6" t="s">
        <v>387</v>
      </c>
      <c r="C331" s="208"/>
      <c r="D331" s="6"/>
      <c r="E331" s="58"/>
      <c r="F331" s="74"/>
    </row>
    <row r="332" spans="1:6" ht="15" customHeight="1">
      <c r="A332" s="177"/>
      <c r="B332" s="6" t="s">
        <v>388</v>
      </c>
      <c r="C332" s="208"/>
      <c r="D332" s="6"/>
      <c r="E332" s="58"/>
      <c r="F332" s="74"/>
    </row>
    <row r="333" spans="1:6" ht="15" customHeight="1">
      <c r="A333" s="177"/>
      <c r="B333" s="6" t="s">
        <v>389</v>
      </c>
      <c r="C333" s="208"/>
      <c r="D333" s="6"/>
      <c r="E333" s="58"/>
      <c r="F333" s="74"/>
    </row>
    <row r="334" spans="1:6" ht="16.5" customHeight="1">
      <c r="A334" s="163" t="s">
        <v>325</v>
      </c>
      <c r="B334" s="20" t="s">
        <v>390</v>
      </c>
      <c r="C334" s="26"/>
      <c r="D334" s="11">
        <v>630</v>
      </c>
      <c r="E334" s="58">
        <v>16.97142857142857</v>
      </c>
      <c r="F334" s="74">
        <f>ROUND((100-E334)/100*D334,1)</f>
        <v>523.1</v>
      </c>
    </row>
    <row r="335" spans="1:6" ht="15.75">
      <c r="A335" s="163"/>
      <c r="B335" s="6" t="s">
        <v>391</v>
      </c>
      <c r="C335" s="14" t="s">
        <v>392</v>
      </c>
      <c r="D335" s="6"/>
      <c r="E335" s="58"/>
      <c r="F335" s="74"/>
    </row>
    <row r="336" spans="1:6" ht="15.75">
      <c r="A336" s="163"/>
      <c r="B336" s="6" t="s">
        <v>393</v>
      </c>
      <c r="C336" s="14"/>
      <c r="D336" s="6"/>
      <c r="E336" s="58"/>
      <c r="F336" s="74"/>
    </row>
    <row r="337" spans="1:6" ht="15.75">
      <c r="A337" s="163"/>
      <c r="B337" s="6" t="s">
        <v>394</v>
      </c>
      <c r="C337" s="14"/>
      <c r="D337" s="6"/>
      <c r="E337" s="58"/>
      <c r="F337" s="74"/>
    </row>
    <row r="338" spans="1:6" ht="15">
      <c r="A338" s="163"/>
      <c r="B338" s="6" t="s">
        <v>395</v>
      </c>
      <c r="C338" s="9"/>
      <c r="D338" s="6"/>
      <c r="E338" s="58"/>
      <c r="F338" s="74"/>
    </row>
    <row r="339" spans="1:6" ht="15">
      <c r="A339" s="163"/>
      <c r="B339" s="6" t="s">
        <v>396</v>
      </c>
      <c r="C339" s="9"/>
      <c r="D339" s="6"/>
      <c r="E339" s="58"/>
      <c r="F339" s="74"/>
    </row>
    <row r="340" spans="1:6" ht="15">
      <c r="A340" s="163"/>
      <c r="B340" s="20" t="s">
        <v>397</v>
      </c>
      <c r="C340" s="9"/>
      <c r="D340" s="6">
        <v>630</v>
      </c>
      <c r="E340" s="58">
        <v>1.711111111111111</v>
      </c>
      <c r="F340" s="74">
        <f>ROUND((100-E340)/100*D340,1)</f>
        <v>619.2</v>
      </c>
    </row>
    <row r="341" spans="1:6" ht="15">
      <c r="A341" s="163"/>
      <c r="B341" s="6" t="s">
        <v>398</v>
      </c>
      <c r="C341" s="9"/>
      <c r="D341" s="6"/>
      <c r="E341" s="58"/>
      <c r="F341" s="74">
        <f>ROUND((100-E341)/100*D341,1)</f>
        <v>0</v>
      </c>
    </row>
    <row r="342" spans="1:6" ht="15.75">
      <c r="A342" s="163"/>
      <c r="B342" s="6" t="s">
        <v>399</v>
      </c>
      <c r="C342" s="14" t="s">
        <v>400</v>
      </c>
      <c r="D342" s="6">
        <v>400</v>
      </c>
      <c r="E342" s="58">
        <v>0.565</v>
      </c>
      <c r="F342" s="74">
        <f>ROUND((100-E342)/100*D342,1)</f>
        <v>397.7</v>
      </c>
    </row>
    <row r="343" spans="1:6" ht="15">
      <c r="A343" s="163"/>
      <c r="B343" s="20" t="s">
        <v>401</v>
      </c>
      <c r="C343" s="9"/>
      <c r="D343" s="6">
        <v>400</v>
      </c>
      <c r="E343" s="58">
        <v>10.396</v>
      </c>
      <c r="F343" s="74">
        <f>ROUND((100-E343)/100*D343,1)</f>
        <v>358.4</v>
      </c>
    </row>
    <row r="344" spans="1:6" ht="15">
      <c r="A344" s="163"/>
      <c r="B344" s="6" t="s">
        <v>402</v>
      </c>
      <c r="C344" s="9"/>
      <c r="D344" s="6"/>
      <c r="E344" s="58"/>
      <c r="F344" s="74"/>
    </row>
    <row r="345" spans="1:6" ht="15">
      <c r="A345" s="163"/>
      <c r="B345" s="6" t="s">
        <v>403</v>
      </c>
      <c r="C345" s="9"/>
      <c r="D345" s="6"/>
      <c r="E345" s="58"/>
      <c r="F345" s="74"/>
    </row>
    <row r="346" spans="1:6" ht="15.75" customHeight="1">
      <c r="A346" s="165" t="s">
        <v>325</v>
      </c>
      <c r="B346" s="20" t="s">
        <v>404</v>
      </c>
      <c r="C346" s="21"/>
      <c r="D346" s="11">
        <v>250</v>
      </c>
      <c r="E346" s="58">
        <v>16.456</v>
      </c>
      <c r="F346" s="74">
        <f>ROUND((100-E346)/100*D346,1)</f>
        <v>208.9</v>
      </c>
    </row>
    <row r="347" spans="1:6" ht="15" customHeight="1">
      <c r="A347" s="165"/>
      <c r="B347" s="7" t="s">
        <v>405</v>
      </c>
      <c r="C347" s="181" t="s">
        <v>406</v>
      </c>
      <c r="D347" s="20"/>
      <c r="E347" s="58"/>
      <c r="F347" s="74"/>
    </row>
    <row r="348" spans="1:6" ht="15" customHeight="1">
      <c r="A348" s="165"/>
      <c r="B348" s="7" t="s">
        <v>407</v>
      </c>
      <c r="C348" s="181"/>
      <c r="D348" s="20"/>
      <c r="E348" s="58"/>
      <c r="F348" s="74"/>
    </row>
    <row r="349" spans="1:6" ht="15">
      <c r="A349" s="165"/>
      <c r="B349" s="7" t="s">
        <v>408</v>
      </c>
      <c r="C349" s="181"/>
      <c r="D349" s="20"/>
      <c r="E349" s="58"/>
      <c r="F349" s="74"/>
    </row>
    <row r="350" spans="1:6" ht="15">
      <c r="A350" s="165"/>
      <c r="B350" s="7" t="s">
        <v>409</v>
      </c>
      <c r="C350" s="181"/>
      <c r="D350" s="20"/>
      <c r="E350" s="58"/>
      <c r="F350" s="74"/>
    </row>
    <row r="351" spans="1:6" ht="16.5" customHeight="1">
      <c r="A351" s="177" t="s">
        <v>325</v>
      </c>
      <c r="B351" s="20" t="s">
        <v>410</v>
      </c>
      <c r="C351" s="181" t="s">
        <v>411</v>
      </c>
      <c r="D351" s="11">
        <v>630</v>
      </c>
      <c r="E351" s="58">
        <v>17.727619047619047</v>
      </c>
      <c r="F351" s="74">
        <f>ROUND((100-E351)/100*D351,1)</f>
        <v>518.3</v>
      </c>
    </row>
    <row r="352" spans="1:6" ht="15" customHeight="1">
      <c r="A352" s="177"/>
      <c r="B352" s="6" t="s">
        <v>412</v>
      </c>
      <c r="C352" s="181"/>
      <c r="D352" s="6"/>
      <c r="E352" s="58"/>
      <c r="F352" s="74"/>
    </row>
    <row r="353" spans="1:6" ht="15" customHeight="1">
      <c r="A353" s="177"/>
      <c r="B353" s="6" t="s">
        <v>413</v>
      </c>
      <c r="C353" s="181"/>
      <c r="D353" s="6"/>
      <c r="E353" s="58"/>
      <c r="F353" s="74"/>
    </row>
    <row r="354" spans="1:6" ht="15" customHeight="1">
      <c r="A354" s="177"/>
      <c r="B354" s="6" t="s">
        <v>414</v>
      </c>
      <c r="C354" s="181"/>
      <c r="D354" s="6"/>
      <c r="E354" s="58"/>
      <c r="F354" s="74"/>
    </row>
    <row r="355" spans="1:6" ht="15" customHeight="1">
      <c r="A355" s="177"/>
      <c r="B355" s="6" t="s">
        <v>415</v>
      </c>
      <c r="C355" s="181"/>
      <c r="D355" s="6"/>
      <c r="E355" s="58"/>
      <c r="F355" s="74"/>
    </row>
    <row r="356" spans="1:6" ht="15" customHeight="1">
      <c r="A356" s="177"/>
      <c r="B356" s="6" t="s">
        <v>416</v>
      </c>
      <c r="C356" s="181"/>
      <c r="D356" s="6"/>
      <c r="E356" s="58"/>
      <c r="F356" s="74"/>
    </row>
    <row r="357" spans="1:6" ht="14.25" customHeight="1">
      <c r="A357" s="177"/>
      <c r="B357" s="6" t="s">
        <v>417</v>
      </c>
      <c r="C357" s="181"/>
      <c r="D357" s="6"/>
      <c r="E357" s="58"/>
      <c r="F357" s="74"/>
    </row>
    <row r="358" spans="1:6" ht="15">
      <c r="A358" s="177"/>
      <c r="B358" s="20" t="s">
        <v>418</v>
      </c>
      <c r="C358" s="181"/>
      <c r="D358" s="6">
        <v>400</v>
      </c>
      <c r="E358" s="58">
        <v>12.842</v>
      </c>
      <c r="F358" s="74">
        <f>ROUND((100-E358)/100*D358,1)</f>
        <v>348.6</v>
      </c>
    </row>
    <row r="359" spans="1:6" ht="15">
      <c r="A359" s="177"/>
      <c r="B359" s="6" t="s">
        <v>419</v>
      </c>
      <c r="C359" s="181"/>
      <c r="D359" s="6"/>
      <c r="E359" s="58"/>
      <c r="F359" s="74"/>
    </row>
    <row r="360" spans="1:6" ht="15">
      <c r="A360" s="177"/>
      <c r="B360" s="7" t="s">
        <v>420</v>
      </c>
      <c r="C360" s="181"/>
      <c r="E360" s="58"/>
      <c r="F360" s="74"/>
    </row>
    <row r="361" spans="1:6" ht="15">
      <c r="A361" s="177"/>
      <c r="B361" s="6" t="s">
        <v>421</v>
      </c>
      <c r="C361" s="181"/>
      <c r="D361" s="6"/>
      <c r="E361" s="58"/>
      <c r="F361" s="74"/>
    </row>
    <row r="362" spans="1:6" ht="15">
      <c r="A362" s="177"/>
      <c r="B362" s="6" t="s">
        <v>422</v>
      </c>
      <c r="C362" s="181"/>
      <c r="D362" s="6"/>
      <c r="E362" s="58"/>
      <c r="F362" s="74"/>
    </row>
    <row r="363" spans="1:6" ht="15.75" customHeight="1">
      <c r="A363" s="165" t="s">
        <v>325</v>
      </c>
      <c r="B363" s="6" t="s">
        <v>423</v>
      </c>
      <c r="C363" s="9"/>
      <c r="D363" s="6">
        <v>630</v>
      </c>
      <c r="E363" s="58">
        <v>9.35</v>
      </c>
      <c r="F363" s="74">
        <f>ROUND((100-E363)/100*D363,1)</f>
        <v>571.1</v>
      </c>
    </row>
    <row r="364" spans="1:6" ht="15" customHeight="1">
      <c r="A364" s="165"/>
      <c r="B364" s="6" t="s">
        <v>424</v>
      </c>
      <c r="C364" s="181" t="s">
        <v>425</v>
      </c>
      <c r="D364" s="6"/>
      <c r="E364" s="58"/>
      <c r="F364" s="74"/>
    </row>
    <row r="365" spans="1:6" ht="15" customHeight="1">
      <c r="A365" s="165"/>
      <c r="B365" s="6" t="s">
        <v>426</v>
      </c>
      <c r="C365" s="181"/>
      <c r="D365" s="6"/>
      <c r="E365" s="58"/>
      <c r="F365" s="74"/>
    </row>
    <row r="366" spans="1:6" ht="15">
      <c r="A366" s="165"/>
      <c r="B366" s="6" t="s">
        <v>427</v>
      </c>
      <c r="C366" s="9"/>
      <c r="D366" s="6">
        <v>630</v>
      </c>
      <c r="E366" s="58">
        <v>15.273333333333333</v>
      </c>
      <c r="F366" s="74">
        <f>ROUND((100-E366)/100*D366,1)</f>
        <v>533.8</v>
      </c>
    </row>
    <row r="367" spans="1:6" ht="15">
      <c r="A367" s="165"/>
      <c r="B367" s="6" t="s">
        <v>428</v>
      </c>
      <c r="C367" s="9"/>
      <c r="D367" s="6"/>
      <c r="E367" s="58"/>
      <c r="F367" s="74"/>
    </row>
    <row r="368" spans="1:6" ht="15">
      <c r="A368" s="165"/>
      <c r="B368" s="6" t="s">
        <v>429</v>
      </c>
      <c r="C368" s="9"/>
      <c r="D368" s="6"/>
      <c r="E368" s="58"/>
      <c r="F368" s="74"/>
    </row>
    <row r="369" spans="1:6" ht="15.75" customHeight="1">
      <c r="A369" s="207" t="s">
        <v>281</v>
      </c>
      <c r="B369" s="20" t="s">
        <v>430</v>
      </c>
      <c r="C369" s="181" t="s">
        <v>431</v>
      </c>
      <c r="D369" s="11">
        <v>400</v>
      </c>
      <c r="E369" s="58">
        <v>15.9895</v>
      </c>
      <c r="F369" s="74">
        <f>ROUND((100-E369)/100*D369,1)</f>
        <v>336</v>
      </c>
    </row>
    <row r="370" spans="1:6" ht="15" customHeight="1">
      <c r="A370" s="207"/>
      <c r="B370" s="6" t="s">
        <v>432</v>
      </c>
      <c r="C370" s="181"/>
      <c r="D370" s="6"/>
      <c r="E370" s="58"/>
      <c r="F370" s="74"/>
    </row>
    <row r="371" spans="1:6" ht="15" customHeight="1">
      <c r="A371" s="207"/>
      <c r="B371" s="6" t="s">
        <v>433</v>
      </c>
      <c r="C371" s="181"/>
      <c r="D371" s="6"/>
      <c r="E371" s="58"/>
      <c r="F371" s="74"/>
    </row>
    <row r="372" spans="1:6" ht="15" customHeight="1">
      <c r="A372" s="207"/>
      <c r="B372" s="6" t="s">
        <v>434</v>
      </c>
      <c r="C372" s="181"/>
      <c r="D372" s="6"/>
      <c r="E372" s="58"/>
      <c r="F372" s="74"/>
    </row>
    <row r="373" spans="1:6" ht="15" customHeight="1">
      <c r="A373" s="207"/>
      <c r="B373" s="6" t="s">
        <v>435</v>
      </c>
      <c r="C373" s="181"/>
      <c r="D373" s="6"/>
      <c r="E373" s="58"/>
      <c r="F373" s="74"/>
    </row>
    <row r="374" spans="1:6" ht="15">
      <c r="A374" s="207"/>
      <c r="B374" s="6" t="s">
        <v>436</v>
      </c>
      <c r="C374" s="181"/>
      <c r="D374" s="6"/>
      <c r="E374" s="58"/>
      <c r="F374" s="74"/>
    </row>
    <row r="375" spans="1:6" ht="15">
      <c r="A375" s="207"/>
      <c r="B375" s="6" t="s">
        <v>437</v>
      </c>
      <c r="C375" s="181"/>
      <c r="D375" s="6"/>
      <c r="E375" s="58"/>
      <c r="F375" s="74"/>
    </row>
    <row r="376" spans="1:6" ht="15">
      <c r="A376" s="207"/>
      <c r="B376" s="6" t="s">
        <v>438</v>
      </c>
      <c r="C376" s="181"/>
      <c r="D376" s="6"/>
      <c r="E376" s="58"/>
      <c r="F376" s="74"/>
    </row>
    <row r="377" spans="1:6" ht="15">
      <c r="A377" s="207"/>
      <c r="B377" s="6" t="s">
        <v>439</v>
      </c>
      <c r="C377" s="181"/>
      <c r="D377" s="6"/>
      <c r="E377" s="58"/>
      <c r="F377" s="74"/>
    </row>
    <row r="378" spans="1:6" ht="15" customHeight="1">
      <c r="A378" s="165"/>
      <c r="B378" s="6" t="s">
        <v>440</v>
      </c>
      <c r="C378" s="9"/>
      <c r="D378" s="6">
        <v>400</v>
      </c>
      <c r="E378" s="58">
        <v>2.599</v>
      </c>
      <c r="F378" s="74">
        <f>ROUND((100-E378)/100*D378,1)</f>
        <v>389.6</v>
      </c>
    </row>
    <row r="379" spans="1:6" ht="15" customHeight="1">
      <c r="A379" s="165"/>
      <c r="B379" s="6" t="s">
        <v>441</v>
      </c>
      <c r="C379" s="10"/>
      <c r="D379" s="6"/>
      <c r="E379" s="58"/>
      <c r="F379" s="74"/>
    </row>
    <row r="380" spans="1:6" ht="15" customHeight="1">
      <c r="A380" s="165"/>
      <c r="B380" s="6" t="s">
        <v>442</v>
      </c>
      <c r="C380" s="10"/>
      <c r="D380" s="6">
        <v>400</v>
      </c>
      <c r="E380" s="58">
        <v>17.2575</v>
      </c>
      <c r="F380" s="74">
        <f>ROUND((100-E380)/100*D380,1)</f>
        <v>331</v>
      </c>
    </row>
    <row r="381" spans="1:6" ht="15">
      <c r="A381" s="165"/>
      <c r="B381" s="6" t="s">
        <v>443</v>
      </c>
      <c r="C381" s="9"/>
      <c r="D381" s="6"/>
      <c r="E381" s="58"/>
      <c r="F381" s="74"/>
    </row>
    <row r="382" spans="1:6" ht="15">
      <c r="A382" s="165"/>
      <c r="B382" s="6" t="s">
        <v>444</v>
      </c>
      <c r="C382" s="9"/>
      <c r="D382" s="6"/>
      <c r="E382" s="58"/>
      <c r="F382" s="74"/>
    </row>
    <row r="383" spans="1:6" ht="16.5" customHeight="1">
      <c r="A383" s="163" t="s">
        <v>375</v>
      </c>
      <c r="B383" s="6" t="s">
        <v>445</v>
      </c>
      <c r="C383" s="181" t="s">
        <v>446</v>
      </c>
      <c r="D383" s="6">
        <v>630</v>
      </c>
      <c r="E383" s="58">
        <v>8.106666666666667</v>
      </c>
      <c r="F383" s="74">
        <f>ROUND((100-E383)/100*D383,1)</f>
        <v>578.9</v>
      </c>
    </row>
    <row r="384" spans="1:6" ht="15">
      <c r="A384" s="163"/>
      <c r="B384" s="6" t="s">
        <v>447</v>
      </c>
      <c r="C384" s="181"/>
      <c r="D384" s="6"/>
      <c r="E384" s="58"/>
      <c r="F384" s="74"/>
    </row>
    <row r="385" spans="1:6" ht="15">
      <c r="A385" s="163"/>
      <c r="B385" s="6" t="s">
        <v>448</v>
      </c>
      <c r="C385" s="181"/>
      <c r="D385" s="6"/>
      <c r="E385" s="58"/>
      <c r="F385" s="74"/>
    </row>
    <row r="386" spans="1:6" ht="15">
      <c r="A386" s="163"/>
      <c r="B386" s="6" t="s">
        <v>449</v>
      </c>
      <c r="C386" s="181"/>
      <c r="D386" s="6"/>
      <c r="E386" s="58"/>
      <c r="F386" s="74"/>
    </row>
    <row r="387" spans="1:6" ht="15">
      <c r="A387" s="163"/>
      <c r="B387" s="6" t="s">
        <v>450</v>
      </c>
      <c r="C387" s="181"/>
      <c r="D387" s="6"/>
      <c r="E387" s="58"/>
      <c r="F387" s="74"/>
    </row>
    <row r="388" spans="1:6" ht="15">
      <c r="A388" s="163"/>
      <c r="B388" s="6" t="s">
        <v>451</v>
      </c>
      <c r="C388" s="9"/>
      <c r="D388" s="6">
        <v>400</v>
      </c>
      <c r="E388" s="58">
        <v>22.6</v>
      </c>
      <c r="F388" s="74">
        <f>ROUND((100-E388)/100*D388,1)</f>
        <v>309.6</v>
      </c>
    </row>
    <row r="389" spans="1:6" ht="15">
      <c r="A389" s="163"/>
      <c r="B389" s="6" t="s">
        <v>452</v>
      </c>
      <c r="C389" s="9"/>
      <c r="D389" s="6"/>
      <c r="E389" s="58"/>
      <c r="F389" s="74"/>
    </row>
    <row r="390" spans="1:6" ht="15">
      <c r="A390" s="163"/>
      <c r="B390" s="6" t="s">
        <v>453</v>
      </c>
      <c r="C390" s="9"/>
      <c r="D390" s="6"/>
      <c r="E390" s="58"/>
      <c r="F390" s="74"/>
    </row>
    <row r="391" spans="1:6" ht="15">
      <c r="A391" s="163"/>
      <c r="B391" s="6" t="s">
        <v>454</v>
      </c>
      <c r="C391" s="9"/>
      <c r="D391" s="6"/>
      <c r="E391" s="58"/>
      <c r="F391" s="74"/>
    </row>
    <row r="392" spans="1:6" ht="15">
      <c r="A392" s="163"/>
      <c r="B392" s="6" t="s">
        <v>450</v>
      </c>
      <c r="C392" s="9"/>
      <c r="D392" s="6"/>
      <c r="E392" s="58"/>
      <c r="F392" s="74"/>
    </row>
    <row r="393" spans="1:6" ht="15">
      <c r="A393" s="163"/>
      <c r="B393" s="6" t="s">
        <v>455</v>
      </c>
      <c r="C393" s="9"/>
      <c r="D393" s="6"/>
      <c r="E393" s="58"/>
      <c r="F393" s="74"/>
    </row>
    <row r="394" spans="1:6" ht="15">
      <c r="A394" s="163"/>
      <c r="B394" s="6" t="s">
        <v>456</v>
      </c>
      <c r="C394" s="9"/>
      <c r="D394" s="6"/>
      <c r="E394" s="58"/>
      <c r="F394" s="74"/>
    </row>
    <row r="395" spans="1:6" ht="15">
      <c r="A395" s="163"/>
      <c r="B395" s="6" t="s">
        <v>457</v>
      </c>
      <c r="C395" s="9"/>
      <c r="D395" s="6"/>
      <c r="E395" s="58"/>
      <c r="F395" s="74"/>
    </row>
    <row r="396" spans="1:8" ht="15.75" customHeight="1">
      <c r="A396" s="171" t="s">
        <v>281</v>
      </c>
      <c r="B396" s="20" t="s">
        <v>458</v>
      </c>
      <c r="C396" s="21"/>
      <c r="D396" s="11">
        <v>400</v>
      </c>
      <c r="E396" s="58">
        <v>33.83475</v>
      </c>
      <c r="F396" s="74">
        <f>ROUND((100-E396)/100*D396,1)</f>
        <v>264.7</v>
      </c>
      <c r="H396" s="2" t="s">
        <v>459</v>
      </c>
    </row>
    <row r="397" spans="1:6" ht="15.75" customHeight="1">
      <c r="A397" s="171"/>
      <c r="B397" s="6" t="s">
        <v>460</v>
      </c>
      <c r="C397" s="181" t="s">
        <v>461</v>
      </c>
      <c r="D397" s="6"/>
      <c r="E397" s="58"/>
      <c r="F397" s="74"/>
    </row>
    <row r="398" spans="1:6" ht="15">
      <c r="A398" s="171"/>
      <c r="B398" s="6" t="s">
        <v>462</v>
      </c>
      <c r="C398" s="181"/>
      <c r="D398" s="6"/>
      <c r="E398" s="58"/>
      <c r="F398" s="74"/>
    </row>
    <row r="399" spans="1:6" ht="15">
      <c r="A399" s="171"/>
      <c r="B399" s="6" t="s">
        <v>463</v>
      </c>
      <c r="C399" s="181"/>
      <c r="D399" s="6"/>
      <c r="E399" s="58"/>
      <c r="F399" s="74"/>
    </row>
    <row r="400" spans="1:6" ht="15">
      <c r="A400" s="171"/>
      <c r="B400" s="6" t="s">
        <v>464</v>
      </c>
      <c r="C400" s="9"/>
      <c r="D400" s="6"/>
      <c r="E400" s="58"/>
      <c r="F400" s="74"/>
    </row>
    <row r="401" spans="1:6" ht="15">
      <c r="A401" s="171"/>
      <c r="B401" s="20" t="s">
        <v>465</v>
      </c>
      <c r="C401" s="9"/>
      <c r="D401" s="6">
        <v>400</v>
      </c>
      <c r="E401" s="58">
        <v>13.72</v>
      </c>
      <c r="F401" s="74">
        <f>ROUND((100-E401)/100*D401,1)</f>
        <v>345.1</v>
      </c>
    </row>
    <row r="402" spans="1:6" ht="15">
      <c r="A402" s="171"/>
      <c r="B402" s="6" t="s">
        <v>466</v>
      </c>
      <c r="C402" s="9"/>
      <c r="D402" s="6"/>
      <c r="E402" s="58"/>
      <c r="F402" s="74"/>
    </row>
    <row r="403" spans="1:6" ht="15">
      <c r="A403" s="171"/>
      <c r="B403" s="6" t="s">
        <v>467</v>
      </c>
      <c r="C403" s="9"/>
      <c r="D403" s="6"/>
      <c r="E403" s="58"/>
      <c r="F403" s="74"/>
    </row>
    <row r="404" spans="1:6" ht="15">
      <c r="A404" s="171"/>
      <c r="B404" s="6" t="s">
        <v>468</v>
      </c>
      <c r="C404" s="9"/>
      <c r="D404" s="6"/>
      <c r="E404" s="58"/>
      <c r="F404" s="74"/>
    </row>
    <row r="405" spans="1:6" ht="15">
      <c r="A405" s="171"/>
      <c r="B405" s="6" t="s">
        <v>469</v>
      </c>
      <c r="C405" s="9"/>
      <c r="D405" s="6"/>
      <c r="E405" s="58"/>
      <c r="F405" s="74"/>
    </row>
    <row r="406" spans="1:6" ht="15">
      <c r="A406" s="171"/>
      <c r="B406" s="6" t="s">
        <v>470</v>
      </c>
      <c r="C406" s="9"/>
      <c r="D406" s="6"/>
      <c r="E406" s="58"/>
      <c r="F406" s="74"/>
    </row>
    <row r="407" spans="1:6" ht="15">
      <c r="A407" s="171"/>
      <c r="B407" s="20" t="s">
        <v>471</v>
      </c>
      <c r="C407" s="21"/>
      <c r="D407" s="20"/>
      <c r="E407" s="58"/>
      <c r="F407" s="74"/>
    </row>
    <row r="408" spans="1:6" ht="15">
      <c r="A408" s="171"/>
      <c r="B408" s="20" t="s">
        <v>472</v>
      </c>
      <c r="C408" s="21"/>
      <c r="D408" s="20"/>
      <c r="E408" s="58"/>
      <c r="F408" s="74"/>
    </row>
    <row r="409" spans="1:6" ht="15.75" customHeight="1">
      <c r="A409" s="206"/>
      <c r="B409" s="20" t="s">
        <v>473</v>
      </c>
      <c r="C409" s="21"/>
      <c r="D409" s="11">
        <v>630</v>
      </c>
      <c r="E409" s="58">
        <v>18.773333333333333</v>
      </c>
      <c r="F409" s="74">
        <f>ROUND((100-E409)/100*D409,1)</f>
        <v>511.7</v>
      </c>
    </row>
    <row r="410" spans="1:6" ht="15" customHeight="1">
      <c r="A410" s="206"/>
      <c r="B410" s="20" t="s">
        <v>474</v>
      </c>
      <c r="C410" s="13"/>
      <c r="D410" s="20"/>
      <c r="E410" s="58"/>
      <c r="F410" s="74"/>
    </row>
    <row r="411" spans="1:6" ht="15" customHeight="1">
      <c r="A411" s="206"/>
      <c r="B411" s="20" t="s">
        <v>475</v>
      </c>
      <c r="C411" s="13"/>
      <c r="D411" s="11"/>
      <c r="E411" s="58"/>
      <c r="F411" s="74"/>
    </row>
    <row r="412" spans="1:6" ht="15" customHeight="1">
      <c r="A412" s="206"/>
      <c r="B412" s="20" t="s">
        <v>476</v>
      </c>
      <c r="C412" s="13"/>
      <c r="D412" s="20"/>
      <c r="E412" s="58"/>
      <c r="F412" s="74"/>
    </row>
    <row r="413" spans="1:6" ht="15" customHeight="1">
      <c r="A413" s="206"/>
      <c r="B413" s="20" t="s">
        <v>477</v>
      </c>
      <c r="C413" s="13"/>
      <c r="D413" s="20"/>
      <c r="E413" s="58"/>
      <c r="F413" s="74"/>
    </row>
    <row r="414" spans="1:6" ht="15" customHeight="1">
      <c r="A414" s="206"/>
      <c r="B414" s="20" t="s">
        <v>478</v>
      </c>
      <c r="C414" s="13"/>
      <c r="D414" s="20"/>
      <c r="E414" s="58"/>
      <c r="F414" s="74"/>
    </row>
    <row r="415" spans="1:6" ht="15" customHeight="1">
      <c r="A415" s="206"/>
      <c r="B415" s="20" t="s">
        <v>479</v>
      </c>
      <c r="C415" s="13"/>
      <c r="D415" s="20"/>
      <c r="E415" s="58"/>
      <c r="F415" s="74"/>
    </row>
    <row r="416" spans="1:6" ht="15" customHeight="1">
      <c r="A416" s="206"/>
      <c r="B416" s="20" t="s">
        <v>480</v>
      </c>
      <c r="C416" s="13"/>
      <c r="D416" s="20"/>
      <c r="E416" s="58"/>
      <c r="F416" s="74"/>
    </row>
    <row r="417" spans="1:6" ht="15" customHeight="1">
      <c r="A417" s="206"/>
      <c r="B417" s="20" t="s">
        <v>481</v>
      </c>
      <c r="C417" s="13"/>
      <c r="D417" s="20"/>
      <c r="E417" s="58"/>
      <c r="F417" s="74"/>
    </row>
    <row r="418" spans="1:6" ht="15" customHeight="1">
      <c r="A418" s="206"/>
      <c r="B418" s="20" t="s">
        <v>482</v>
      </c>
      <c r="C418" s="21"/>
      <c r="D418" s="20"/>
      <c r="E418" s="58"/>
      <c r="F418" s="74"/>
    </row>
    <row r="419" spans="1:6" ht="15" customHeight="1">
      <c r="A419" s="206"/>
      <c r="B419" s="20" t="s">
        <v>483</v>
      </c>
      <c r="C419" s="21"/>
      <c r="D419" s="20"/>
      <c r="E419" s="58"/>
      <c r="F419" s="74"/>
    </row>
    <row r="420" spans="1:6" ht="15" customHeight="1">
      <c r="A420" s="206"/>
      <c r="B420" s="20" t="s">
        <v>484</v>
      </c>
      <c r="C420" s="21"/>
      <c r="D420" s="20"/>
      <c r="E420" s="58"/>
      <c r="F420" s="74"/>
    </row>
    <row r="421" spans="1:6" ht="15" customHeight="1">
      <c r="A421" s="206"/>
      <c r="B421" s="20" t="s">
        <v>485</v>
      </c>
      <c r="C421" s="21"/>
      <c r="D421" s="11">
        <v>630</v>
      </c>
      <c r="E421" s="58">
        <v>9.71111111111111</v>
      </c>
      <c r="F421" s="74">
        <f>ROUND((100-E421)/100*D421,1)</f>
        <v>568.8</v>
      </c>
    </row>
    <row r="422" spans="1:6" ht="15" customHeight="1">
      <c r="A422" s="206"/>
      <c r="B422" s="20" t="s">
        <v>486</v>
      </c>
      <c r="C422" s="21"/>
      <c r="D422" s="20"/>
      <c r="E422" s="58"/>
      <c r="F422" s="74"/>
    </row>
    <row r="423" spans="1:6" ht="15" customHeight="1">
      <c r="A423" s="206"/>
      <c r="B423" s="20" t="s">
        <v>487</v>
      </c>
      <c r="C423" s="21"/>
      <c r="D423" s="20"/>
      <c r="E423" s="58"/>
      <c r="F423" s="74"/>
    </row>
    <row r="424" spans="1:6" ht="15" customHeight="1">
      <c r="A424" s="206"/>
      <c r="B424" s="20" t="s">
        <v>488</v>
      </c>
      <c r="C424" s="21"/>
      <c r="D424" s="20"/>
      <c r="E424" s="58"/>
      <c r="F424" s="74"/>
    </row>
    <row r="425" spans="1:6" ht="15" customHeight="1">
      <c r="A425" s="206"/>
      <c r="B425" s="20" t="s">
        <v>489</v>
      </c>
      <c r="C425" s="21"/>
      <c r="D425" s="20"/>
      <c r="E425" s="58"/>
      <c r="F425" s="74"/>
    </row>
    <row r="426" spans="1:6" ht="15.75" customHeight="1">
      <c r="A426" s="167" t="s">
        <v>232</v>
      </c>
      <c r="B426" s="9" t="s">
        <v>490</v>
      </c>
      <c r="C426" s="181" t="s">
        <v>491</v>
      </c>
      <c r="D426" s="11">
        <v>400</v>
      </c>
      <c r="E426" s="58">
        <v>20.7</v>
      </c>
      <c r="F426" s="74">
        <f>ROUND((100-E426)/100*D426,1)</f>
        <v>317.2</v>
      </c>
    </row>
    <row r="427" spans="1:6" ht="15" customHeight="1">
      <c r="A427" s="167"/>
      <c r="B427" s="6" t="s">
        <v>492</v>
      </c>
      <c r="C427" s="181"/>
      <c r="D427" s="6"/>
      <c r="E427" s="58"/>
      <c r="F427" s="74"/>
    </row>
    <row r="428" spans="1:6" ht="15" customHeight="1">
      <c r="A428" s="167"/>
      <c r="B428" s="6" t="s">
        <v>493</v>
      </c>
      <c r="C428" s="181"/>
      <c r="D428" s="6"/>
      <c r="E428" s="58"/>
      <c r="F428" s="74"/>
    </row>
    <row r="429" spans="1:6" ht="15" customHeight="1">
      <c r="A429" s="167"/>
      <c r="B429" s="6" t="s">
        <v>494</v>
      </c>
      <c r="C429" s="181"/>
      <c r="D429" s="6"/>
      <c r="E429" s="58"/>
      <c r="F429" s="74"/>
    </row>
    <row r="430" spans="1:6" ht="15">
      <c r="A430" s="167"/>
      <c r="B430" s="6" t="s">
        <v>495</v>
      </c>
      <c r="C430" s="181"/>
      <c r="D430" s="6"/>
      <c r="E430" s="58"/>
      <c r="F430" s="74"/>
    </row>
    <row r="431" spans="1:6" ht="15">
      <c r="A431" s="167"/>
      <c r="B431" s="6" t="s">
        <v>496</v>
      </c>
      <c r="C431" s="181"/>
      <c r="D431" s="6"/>
      <c r="E431" s="58"/>
      <c r="F431" s="74"/>
    </row>
    <row r="432" spans="1:6" ht="15">
      <c r="A432" s="167"/>
      <c r="B432" s="6" t="s">
        <v>497</v>
      </c>
      <c r="C432" s="181"/>
      <c r="D432" s="6"/>
      <c r="E432" s="58"/>
      <c r="F432" s="74"/>
    </row>
    <row r="433" spans="1:6" ht="15">
      <c r="A433" s="167"/>
      <c r="B433" s="6" t="s">
        <v>498</v>
      </c>
      <c r="C433" s="9"/>
      <c r="D433" s="6">
        <v>400</v>
      </c>
      <c r="E433" s="58">
        <v>20.20425</v>
      </c>
      <c r="F433" s="74">
        <f>ROUND((100-E433)/100*D433,1)</f>
        <v>319.2</v>
      </c>
    </row>
    <row r="434" spans="1:6" ht="15.75">
      <c r="A434" s="167"/>
      <c r="B434" s="6" t="s">
        <v>499</v>
      </c>
      <c r="C434" s="14" t="s">
        <v>500</v>
      </c>
      <c r="D434" s="6"/>
      <c r="E434" s="58"/>
      <c r="F434" s="74"/>
    </row>
    <row r="435" spans="1:6" ht="15">
      <c r="A435" s="167"/>
      <c r="B435" s="6" t="s">
        <v>501</v>
      </c>
      <c r="C435" s="9"/>
      <c r="D435" s="6"/>
      <c r="E435" s="58"/>
      <c r="F435" s="74"/>
    </row>
    <row r="436" spans="1:6" ht="15">
      <c r="A436" s="167"/>
      <c r="B436" s="6" t="s">
        <v>502</v>
      </c>
      <c r="C436" s="9"/>
      <c r="D436" s="6"/>
      <c r="E436" s="58"/>
      <c r="F436" s="74"/>
    </row>
    <row r="437" spans="1:6" ht="15">
      <c r="A437" s="167"/>
      <c r="B437" s="6" t="s">
        <v>500</v>
      </c>
      <c r="C437" s="9"/>
      <c r="D437" s="6"/>
      <c r="E437" s="58"/>
      <c r="F437" s="74"/>
    </row>
    <row r="438" spans="1:6" ht="15">
      <c r="A438" s="167"/>
      <c r="B438" s="6" t="s">
        <v>503</v>
      </c>
      <c r="C438" s="9"/>
      <c r="D438" s="6"/>
      <c r="E438" s="58"/>
      <c r="F438" s="74"/>
    </row>
    <row r="439" spans="1:6" ht="15">
      <c r="A439" s="167"/>
      <c r="B439" s="6" t="s">
        <v>504</v>
      </c>
      <c r="C439" s="9"/>
      <c r="D439" s="6"/>
      <c r="E439" s="58"/>
      <c r="F439" s="74"/>
    </row>
    <row r="440" spans="1:6" ht="15">
      <c r="A440" s="167"/>
      <c r="B440" s="20" t="s">
        <v>505</v>
      </c>
      <c r="C440" s="21"/>
      <c r="D440" s="20"/>
      <c r="E440" s="58"/>
      <c r="F440" s="74"/>
    </row>
    <row r="441" spans="1:6" ht="15">
      <c r="A441" s="86"/>
      <c r="B441" s="20" t="s">
        <v>506</v>
      </c>
      <c r="C441" s="21"/>
      <c r="D441" s="11">
        <v>400</v>
      </c>
      <c r="E441" s="58">
        <v>62.02775</v>
      </c>
      <c r="F441" s="74">
        <f>ROUND((100-E441)/100*D441,1)</f>
        <v>151.9</v>
      </c>
    </row>
    <row r="442" spans="1:6" ht="15.75" customHeight="1">
      <c r="A442" s="183" t="s">
        <v>375</v>
      </c>
      <c r="B442" s="20" t="s">
        <v>507</v>
      </c>
      <c r="C442" s="29" t="s">
        <v>508</v>
      </c>
      <c r="D442" s="20"/>
      <c r="E442" s="58"/>
      <c r="F442" s="74"/>
    </row>
    <row r="443" spans="1:6" ht="15" customHeight="1">
      <c r="A443" s="183"/>
      <c r="B443" s="20" t="s">
        <v>509</v>
      </c>
      <c r="C443" s="29"/>
      <c r="D443" s="20"/>
      <c r="E443" s="58"/>
      <c r="F443" s="74"/>
    </row>
    <row r="444" spans="1:6" ht="15" customHeight="1">
      <c r="A444" s="183"/>
      <c r="B444" s="20" t="s">
        <v>510</v>
      </c>
      <c r="C444" s="29"/>
      <c r="D444" s="20"/>
      <c r="E444" s="58"/>
      <c r="F444" s="74"/>
    </row>
    <row r="445" spans="1:6" ht="15" customHeight="1">
      <c r="A445" s="183"/>
      <c r="B445" s="20" t="s">
        <v>511</v>
      </c>
      <c r="C445" s="29"/>
      <c r="D445" s="20"/>
      <c r="E445" s="58"/>
      <c r="F445" s="74"/>
    </row>
    <row r="446" spans="1:6" ht="15" customHeight="1">
      <c r="A446" s="183"/>
      <c r="B446" s="20" t="s">
        <v>512</v>
      </c>
      <c r="C446" s="29"/>
      <c r="D446" s="20"/>
      <c r="E446" s="58"/>
      <c r="F446" s="74"/>
    </row>
    <row r="447" spans="1:6" ht="15" customHeight="1">
      <c r="A447" s="183"/>
      <c r="B447" s="20" t="s">
        <v>513</v>
      </c>
      <c r="C447" s="29"/>
      <c r="D447" s="11">
        <v>400</v>
      </c>
      <c r="E447" s="58">
        <v>20.9745</v>
      </c>
      <c r="F447" s="74">
        <f>ROUND((100-E447)/100*D447,1)</f>
        <v>316.1</v>
      </c>
    </row>
    <row r="448" spans="1:6" ht="15" customHeight="1">
      <c r="A448" s="183"/>
      <c r="B448" s="20" t="s">
        <v>514</v>
      </c>
      <c r="C448" s="29"/>
      <c r="D448" s="20"/>
      <c r="E448" s="58"/>
      <c r="F448" s="74"/>
    </row>
    <row r="449" spans="1:6" ht="15" customHeight="1">
      <c r="A449" s="183"/>
      <c r="B449" s="20" t="s">
        <v>515</v>
      </c>
      <c r="C449" s="29"/>
      <c r="D449" s="20"/>
      <c r="E449" s="58"/>
      <c r="F449" s="74"/>
    </row>
    <row r="450" spans="1:6" ht="15">
      <c r="A450" s="183"/>
      <c r="B450" s="20" t="s">
        <v>516</v>
      </c>
      <c r="C450" s="21"/>
      <c r="D450" s="20"/>
      <c r="E450" s="58"/>
      <c r="F450" s="74"/>
    </row>
    <row r="451" spans="1:6" ht="15">
      <c r="A451" s="183"/>
      <c r="B451" s="20" t="s">
        <v>517</v>
      </c>
      <c r="C451" s="21"/>
      <c r="D451" s="20"/>
      <c r="E451" s="58"/>
      <c r="F451" s="74"/>
    </row>
    <row r="452" spans="1:6" ht="15">
      <c r="A452" s="183"/>
      <c r="B452" s="20" t="s">
        <v>518</v>
      </c>
      <c r="C452" s="21"/>
      <c r="D452" s="20"/>
      <c r="E452" s="58"/>
      <c r="F452" s="74"/>
    </row>
    <row r="453" spans="1:6" ht="15.75" customHeight="1">
      <c r="A453" s="177" t="s">
        <v>325</v>
      </c>
      <c r="B453" s="6" t="s">
        <v>519</v>
      </c>
      <c r="C453" s="21"/>
      <c r="D453" s="11">
        <v>630</v>
      </c>
      <c r="E453" s="58">
        <v>17.633333333333333</v>
      </c>
      <c r="F453" s="74">
        <f>ROUND((100-E453)/100*D453,1)</f>
        <v>518.9</v>
      </c>
    </row>
    <row r="454" spans="1:6" ht="15" customHeight="1">
      <c r="A454" s="177"/>
      <c r="B454" s="6" t="s">
        <v>520</v>
      </c>
      <c r="C454" s="29" t="s">
        <v>521</v>
      </c>
      <c r="D454" s="6"/>
      <c r="E454" s="58"/>
      <c r="F454" s="74"/>
    </row>
    <row r="455" spans="1:6" ht="15" customHeight="1">
      <c r="A455" s="177"/>
      <c r="B455" s="6" t="s">
        <v>522</v>
      </c>
      <c r="C455" s="29"/>
      <c r="D455" s="6"/>
      <c r="E455" s="58"/>
      <c r="F455" s="74"/>
    </row>
    <row r="456" spans="1:6" ht="15">
      <c r="A456" s="177"/>
      <c r="B456" s="6" t="s">
        <v>523</v>
      </c>
      <c r="C456" s="21"/>
      <c r="D456" s="11">
        <v>630</v>
      </c>
      <c r="E456" s="58">
        <v>19.59952380952381</v>
      </c>
      <c r="F456" s="74">
        <f>ROUND((100-E456)/100*D456,1)</f>
        <v>506.5</v>
      </c>
    </row>
    <row r="457" spans="1:6" ht="15">
      <c r="A457" s="177"/>
      <c r="B457" s="6" t="s">
        <v>334</v>
      </c>
      <c r="C457" s="9"/>
      <c r="D457" s="6"/>
      <c r="E457" s="58"/>
      <c r="F457" s="74"/>
    </row>
    <row r="458" spans="1:6" ht="15">
      <c r="A458" s="85"/>
      <c r="B458" s="6" t="s">
        <v>524</v>
      </c>
      <c r="C458" s="21"/>
      <c r="D458" s="20"/>
      <c r="E458" s="58"/>
      <c r="F458" s="74"/>
    </row>
    <row r="459" spans="1:6" ht="15.75" customHeight="1">
      <c r="A459" s="163" t="s">
        <v>232</v>
      </c>
      <c r="B459" s="6" t="s">
        <v>525</v>
      </c>
      <c r="C459" s="181" t="s">
        <v>526</v>
      </c>
      <c r="D459" s="11">
        <v>400</v>
      </c>
      <c r="E459" s="58">
        <v>36.2825</v>
      </c>
      <c r="F459" s="74">
        <f>ROUND((100-E459)/100*D459,1)</f>
        <v>254.9</v>
      </c>
    </row>
    <row r="460" spans="1:6" ht="15" customHeight="1">
      <c r="A460" s="163"/>
      <c r="B460" s="6" t="s">
        <v>527</v>
      </c>
      <c r="C460" s="181"/>
      <c r="D460" s="6"/>
      <c r="E460" s="58"/>
      <c r="F460" s="74"/>
    </row>
    <row r="461" spans="1:6" ht="15" customHeight="1">
      <c r="A461" s="163"/>
      <c r="B461" s="6" t="s">
        <v>528</v>
      </c>
      <c r="C461" s="181"/>
      <c r="D461" s="6"/>
      <c r="E461" s="58"/>
      <c r="F461" s="74"/>
    </row>
    <row r="462" spans="1:6" ht="15" customHeight="1">
      <c r="A462" s="163"/>
      <c r="B462" s="6" t="s">
        <v>529</v>
      </c>
      <c r="C462" s="181"/>
      <c r="D462" s="6"/>
      <c r="E462" s="58"/>
      <c r="F462" s="74"/>
    </row>
    <row r="463" spans="1:6" ht="15">
      <c r="A463" s="163"/>
      <c r="B463" s="6" t="s">
        <v>530</v>
      </c>
      <c r="C463" s="181"/>
      <c r="D463" s="6"/>
      <c r="E463" s="58"/>
      <c r="F463" s="74"/>
    </row>
    <row r="464" spans="1:6" ht="15">
      <c r="A464" s="163"/>
      <c r="B464" s="6" t="s">
        <v>531</v>
      </c>
      <c r="C464" s="181"/>
      <c r="D464" s="6"/>
      <c r="E464" s="58"/>
      <c r="F464" s="74"/>
    </row>
    <row r="465" spans="1:6" ht="15">
      <c r="A465" s="163"/>
      <c r="B465" s="20" t="s">
        <v>532</v>
      </c>
      <c r="C465" s="181"/>
      <c r="D465" s="20"/>
      <c r="E465" s="58"/>
      <c r="F465" s="74"/>
    </row>
    <row r="466" spans="1:6" ht="15.75" customHeight="1">
      <c r="A466" s="200" t="s">
        <v>325</v>
      </c>
      <c r="B466" s="6" t="s">
        <v>533</v>
      </c>
      <c r="C466" s="181" t="s">
        <v>534</v>
      </c>
      <c r="D466" s="11">
        <v>400</v>
      </c>
      <c r="E466" s="58">
        <v>25.0635</v>
      </c>
      <c r="F466" s="74">
        <f>ROUND((100-E466)/100*D466,1)</f>
        <v>299.7</v>
      </c>
    </row>
    <row r="467" spans="1:6" ht="15" customHeight="1">
      <c r="A467" s="200"/>
      <c r="B467" s="6" t="s">
        <v>535</v>
      </c>
      <c r="C467" s="181"/>
      <c r="D467" s="6"/>
      <c r="E467" s="58"/>
      <c r="F467" s="74"/>
    </row>
    <row r="468" spans="1:6" ht="15" customHeight="1">
      <c r="A468" s="200"/>
      <c r="B468" s="6" t="s">
        <v>195</v>
      </c>
      <c r="C468" s="181"/>
      <c r="D468" s="6"/>
      <c r="E468" s="58"/>
      <c r="F468" s="74"/>
    </row>
    <row r="469" spans="1:6" ht="15" customHeight="1">
      <c r="A469" s="200"/>
      <c r="B469" s="6" t="s">
        <v>536</v>
      </c>
      <c r="C469" s="181"/>
      <c r="D469" s="6"/>
      <c r="E469" s="58"/>
      <c r="F469" s="74"/>
    </row>
    <row r="470" spans="1:6" ht="15" customHeight="1">
      <c r="A470" s="200"/>
      <c r="B470" s="6" t="s">
        <v>537</v>
      </c>
      <c r="C470" s="181"/>
      <c r="D470" s="6"/>
      <c r="E470" s="58"/>
      <c r="F470" s="74"/>
    </row>
    <row r="471" spans="1:6" ht="15.75" customHeight="1">
      <c r="A471" s="177"/>
      <c r="B471" s="6" t="s">
        <v>538</v>
      </c>
      <c r="C471" s="9"/>
      <c r="D471" s="6">
        <v>400</v>
      </c>
      <c r="E471" s="58">
        <v>16.26</v>
      </c>
      <c r="F471" s="74">
        <f>ROUND((100-E471)/100*D471,1)</f>
        <v>335</v>
      </c>
    </row>
    <row r="472" spans="1:6" ht="15" customHeight="1">
      <c r="A472" s="177"/>
      <c r="B472" s="6" t="s">
        <v>539</v>
      </c>
      <c r="C472" s="184" t="s">
        <v>540</v>
      </c>
      <c r="D472" s="6"/>
      <c r="E472" s="58"/>
      <c r="F472" s="74"/>
    </row>
    <row r="473" spans="1:6" ht="15">
      <c r="A473" s="177"/>
      <c r="B473" s="6" t="s">
        <v>541</v>
      </c>
      <c r="C473" s="184"/>
      <c r="D473" s="6"/>
      <c r="E473" s="58"/>
      <c r="F473" s="74"/>
    </row>
    <row r="474" spans="1:6" ht="15">
      <c r="A474" s="177"/>
      <c r="B474" s="6" t="s">
        <v>542</v>
      </c>
      <c r="C474" s="184"/>
      <c r="D474" s="6"/>
      <c r="E474" s="58"/>
      <c r="F474" s="74"/>
    </row>
    <row r="475" spans="1:6" ht="15">
      <c r="A475" s="177"/>
      <c r="B475" s="6" t="s">
        <v>543</v>
      </c>
      <c r="C475" s="184"/>
      <c r="D475" s="6"/>
      <c r="E475" s="58"/>
      <c r="F475" s="74"/>
    </row>
    <row r="476" spans="1:6" ht="15">
      <c r="A476" s="177"/>
      <c r="B476" s="6" t="s">
        <v>544</v>
      </c>
      <c r="C476" s="184"/>
      <c r="D476" s="6"/>
      <c r="E476" s="58"/>
      <c r="F476" s="74"/>
    </row>
    <row r="477" spans="1:6" ht="15">
      <c r="A477" s="177"/>
      <c r="B477" s="6" t="s">
        <v>545</v>
      </c>
      <c r="C477" s="184"/>
      <c r="D477" s="6"/>
      <c r="E477" s="58"/>
      <c r="F477" s="74"/>
    </row>
    <row r="478" spans="1:6" ht="15">
      <c r="A478" s="177"/>
      <c r="B478" s="6" t="s">
        <v>546</v>
      </c>
      <c r="C478" s="184"/>
      <c r="D478" s="6"/>
      <c r="E478" s="58"/>
      <c r="F478" s="74"/>
    </row>
    <row r="479" spans="1:6" ht="15">
      <c r="A479" s="177"/>
      <c r="B479" s="20" t="s">
        <v>547</v>
      </c>
      <c r="C479" s="184"/>
      <c r="D479" s="6">
        <v>400</v>
      </c>
      <c r="E479" s="58">
        <v>14.28025</v>
      </c>
      <c r="F479" s="74">
        <f>ROUND((100-E479)/100*D479,1)</f>
        <v>342.9</v>
      </c>
    </row>
    <row r="480" spans="1:6" ht="15">
      <c r="A480" s="177"/>
      <c r="B480" s="6" t="s">
        <v>548</v>
      </c>
      <c r="C480" s="184"/>
      <c r="D480" s="6"/>
      <c r="E480" s="58"/>
      <c r="F480" s="74"/>
    </row>
    <row r="481" spans="1:6" ht="15">
      <c r="A481" s="177"/>
      <c r="B481" s="6" t="s">
        <v>549</v>
      </c>
      <c r="C481" s="184"/>
      <c r="D481" s="6"/>
      <c r="E481" s="58"/>
      <c r="F481" s="74"/>
    </row>
    <row r="482" spans="1:6" ht="15">
      <c r="A482" s="177"/>
      <c r="B482" s="6" t="s">
        <v>550</v>
      </c>
      <c r="C482" s="184"/>
      <c r="D482" s="6"/>
      <c r="E482" s="58"/>
      <c r="F482" s="74"/>
    </row>
    <row r="483" spans="1:6" ht="15">
      <c r="A483" s="177"/>
      <c r="B483" s="6" t="s">
        <v>545</v>
      </c>
      <c r="C483" s="184"/>
      <c r="D483" s="6"/>
      <c r="E483" s="58"/>
      <c r="F483" s="74"/>
    </row>
    <row r="484" spans="1:6" ht="15">
      <c r="A484" s="177"/>
      <c r="B484" s="6" t="s">
        <v>551</v>
      </c>
      <c r="C484" s="184"/>
      <c r="D484" s="6"/>
      <c r="E484" s="58"/>
      <c r="F484" s="74"/>
    </row>
    <row r="485" spans="1:6" ht="15">
      <c r="A485" s="177"/>
      <c r="B485" s="6" t="s">
        <v>552</v>
      </c>
      <c r="C485" s="184"/>
      <c r="D485" s="6"/>
      <c r="E485" s="58"/>
      <c r="F485" s="74"/>
    </row>
    <row r="486" spans="1:6" ht="15">
      <c r="A486" s="177"/>
      <c r="B486" s="6" t="s">
        <v>553</v>
      </c>
      <c r="C486" s="184"/>
      <c r="D486" s="6"/>
      <c r="E486" s="58"/>
      <c r="F486" s="74"/>
    </row>
    <row r="487" spans="1:6" ht="15">
      <c r="A487" s="87"/>
      <c r="B487" s="6" t="s">
        <v>554</v>
      </c>
      <c r="C487" s="184"/>
      <c r="D487" s="6"/>
      <c r="E487" s="58"/>
      <c r="F487" s="74"/>
    </row>
    <row r="488" spans="1:6" ht="15.75" customHeight="1">
      <c r="A488" s="179" t="s">
        <v>555</v>
      </c>
      <c r="B488" s="6" t="s">
        <v>556</v>
      </c>
      <c r="C488" s="9"/>
      <c r="D488" s="6">
        <v>250</v>
      </c>
      <c r="E488" s="58">
        <v>46.0768</v>
      </c>
      <c r="F488" s="74">
        <f>ROUND((100-E488)/100*D488,1)</f>
        <v>134.8</v>
      </c>
    </row>
    <row r="489" spans="1:6" ht="15" customHeight="1">
      <c r="A489" s="179"/>
      <c r="B489" s="6" t="s">
        <v>557</v>
      </c>
      <c r="C489" s="181" t="s">
        <v>558</v>
      </c>
      <c r="D489" s="6"/>
      <c r="E489" s="58"/>
      <c r="F489" s="74"/>
    </row>
    <row r="490" spans="1:6" ht="15">
      <c r="A490" s="179"/>
      <c r="B490" s="6" t="s">
        <v>559</v>
      </c>
      <c r="C490" s="181"/>
      <c r="D490" s="6"/>
      <c r="E490" s="58"/>
      <c r="F490" s="74"/>
    </row>
    <row r="491" spans="1:6" ht="15">
      <c r="A491" s="179"/>
      <c r="B491" s="6" t="s">
        <v>560</v>
      </c>
      <c r="C491" s="181"/>
      <c r="D491" s="6"/>
      <c r="E491" s="58"/>
      <c r="F491" s="74"/>
    </row>
    <row r="492" spans="1:6" ht="15">
      <c r="A492" s="179"/>
      <c r="B492" s="6" t="s">
        <v>561</v>
      </c>
      <c r="C492" s="181"/>
      <c r="D492" s="6"/>
      <c r="E492" s="58"/>
      <c r="F492" s="74"/>
    </row>
    <row r="493" spans="1:6" ht="15">
      <c r="A493" s="179"/>
      <c r="B493" s="6" t="s">
        <v>562</v>
      </c>
      <c r="C493" s="181"/>
      <c r="D493" s="6">
        <v>400</v>
      </c>
      <c r="E493" s="58">
        <v>27.474</v>
      </c>
      <c r="F493" s="74">
        <f>ROUND((100-E493)/100*D493,1)</f>
        <v>290.1</v>
      </c>
    </row>
    <row r="494" spans="1:6" ht="15" customHeight="1">
      <c r="A494" s="179"/>
      <c r="B494" s="6" t="s">
        <v>563</v>
      </c>
      <c r="C494" s="181"/>
      <c r="D494" s="6"/>
      <c r="E494" s="58"/>
      <c r="F494" s="74"/>
    </row>
    <row r="495" spans="1:6" ht="15" customHeight="1">
      <c r="A495" s="179"/>
      <c r="B495" s="6" t="s">
        <v>564</v>
      </c>
      <c r="C495" s="181"/>
      <c r="D495" s="6"/>
      <c r="E495" s="58"/>
      <c r="F495" s="74"/>
    </row>
    <row r="496" spans="1:6" ht="15" customHeight="1">
      <c r="A496" s="179"/>
      <c r="B496" s="6" t="s">
        <v>565</v>
      </c>
      <c r="C496" s="181"/>
      <c r="D496" s="6"/>
      <c r="E496" s="58"/>
      <c r="F496" s="74"/>
    </row>
    <row r="497" spans="1:6" ht="15">
      <c r="A497" s="179"/>
      <c r="B497" s="6" t="s">
        <v>566</v>
      </c>
      <c r="C497" s="181"/>
      <c r="D497" s="6"/>
      <c r="E497" s="58"/>
      <c r="F497" s="74"/>
    </row>
    <row r="498" spans="1:6" ht="15.75" customHeight="1">
      <c r="A498" s="163"/>
      <c r="B498" s="88" t="s">
        <v>567</v>
      </c>
      <c r="C498" s="9"/>
      <c r="D498" s="6">
        <v>400</v>
      </c>
      <c r="E498" s="58">
        <v>15.9315</v>
      </c>
      <c r="F498" s="74">
        <f>ROUND((100-E498)/100*D498,1)</f>
        <v>336.3</v>
      </c>
    </row>
    <row r="499" spans="1:6" ht="15" customHeight="1">
      <c r="A499" s="163"/>
      <c r="B499" s="20" t="s">
        <v>568</v>
      </c>
      <c r="C499" s="181" t="s">
        <v>569</v>
      </c>
      <c r="D499" s="20"/>
      <c r="E499" s="58"/>
      <c r="F499" s="74"/>
    </row>
    <row r="500" spans="1:6" ht="15" customHeight="1">
      <c r="A500" s="163"/>
      <c r="B500" s="20" t="s">
        <v>570</v>
      </c>
      <c r="C500" s="181"/>
      <c r="D500" s="20"/>
      <c r="E500" s="58"/>
      <c r="F500" s="74"/>
    </row>
    <row r="501" spans="1:6" ht="15" customHeight="1">
      <c r="A501" s="163"/>
      <c r="B501" s="20" t="s">
        <v>195</v>
      </c>
      <c r="C501" s="181"/>
      <c r="D501" s="20"/>
      <c r="E501" s="58"/>
      <c r="F501" s="74"/>
    </row>
    <row r="502" spans="1:6" ht="15">
      <c r="A502" s="163"/>
      <c r="B502" s="20" t="s">
        <v>571</v>
      </c>
      <c r="C502" s="181"/>
      <c r="D502" s="6">
        <v>400</v>
      </c>
      <c r="E502" s="58">
        <v>17.33375</v>
      </c>
      <c r="F502" s="74">
        <f>ROUND((100-E502)/100*D502,1)</f>
        <v>330.7</v>
      </c>
    </row>
    <row r="503" spans="1:6" ht="15">
      <c r="A503" s="163"/>
      <c r="B503" s="20" t="s">
        <v>36</v>
      </c>
      <c r="C503" s="181"/>
      <c r="D503" s="20"/>
      <c r="E503" s="58"/>
      <c r="F503" s="74"/>
    </row>
    <row r="504" spans="1:6" ht="15">
      <c r="A504" s="163"/>
      <c r="B504" s="6" t="s">
        <v>572</v>
      </c>
      <c r="C504" s="181"/>
      <c r="D504" s="6"/>
      <c r="E504" s="58"/>
      <c r="F504" s="74"/>
    </row>
    <row r="505" spans="1:6" ht="15" customHeight="1">
      <c r="A505" s="163"/>
      <c r="B505" s="6" t="s">
        <v>573</v>
      </c>
      <c r="C505" s="197" t="s">
        <v>574</v>
      </c>
      <c r="D505" s="6">
        <v>250</v>
      </c>
      <c r="E505" s="58">
        <v>19.104</v>
      </c>
      <c r="F505" s="74">
        <f>ROUND((100-E505)/100*D505,1)</f>
        <v>202.2</v>
      </c>
    </row>
    <row r="506" spans="1:6" ht="15" customHeight="1">
      <c r="A506" s="163"/>
      <c r="B506" s="6" t="s">
        <v>40</v>
      </c>
      <c r="C506" s="197"/>
      <c r="D506" s="6"/>
      <c r="E506" s="58"/>
      <c r="F506" s="74"/>
    </row>
    <row r="507" spans="1:6" ht="15">
      <c r="A507" s="163"/>
      <c r="B507" s="6" t="s">
        <v>575</v>
      </c>
      <c r="C507" s="197"/>
      <c r="D507" s="6"/>
      <c r="E507" s="58"/>
      <c r="F507" s="74"/>
    </row>
    <row r="508" spans="1:6" ht="16.5" customHeight="1">
      <c r="A508" s="171" t="s">
        <v>281</v>
      </c>
      <c r="B508" s="20" t="s">
        <v>576</v>
      </c>
      <c r="C508" s="9"/>
      <c r="D508" s="6">
        <v>630</v>
      </c>
      <c r="E508" s="58">
        <v>8.991111111111111</v>
      </c>
      <c r="F508" s="74">
        <f>ROUND((100-E508)/100*D508,1)</f>
        <v>573.4</v>
      </c>
    </row>
    <row r="509" spans="1:6" ht="15">
      <c r="A509" s="171"/>
      <c r="B509" s="20" t="s">
        <v>577</v>
      </c>
      <c r="C509" s="21"/>
      <c r="D509" s="20"/>
      <c r="E509" s="58"/>
      <c r="F509" s="74"/>
    </row>
    <row r="510" spans="1:6" ht="15">
      <c r="A510" s="171"/>
      <c r="B510" s="20" t="s">
        <v>578</v>
      </c>
      <c r="C510" s="21"/>
      <c r="D510" s="20"/>
      <c r="E510" s="58"/>
      <c r="F510" s="74"/>
    </row>
    <row r="511" spans="1:6" ht="15.75">
      <c r="A511" s="171"/>
      <c r="B511" s="20" t="s">
        <v>579</v>
      </c>
      <c r="C511" s="30" t="s">
        <v>580</v>
      </c>
      <c r="D511" s="20"/>
      <c r="E511" s="58"/>
      <c r="F511" s="74"/>
    </row>
    <row r="512" spans="1:6" ht="15">
      <c r="A512" s="171"/>
      <c r="B512" s="20" t="s">
        <v>581</v>
      </c>
      <c r="C512" s="21"/>
      <c r="D512" s="20"/>
      <c r="E512" s="58"/>
      <c r="F512" s="74"/>
    </row>
    <row r="513" spans="1:6" ht="15">
      <c r="A513" s="171"/>
      <c r="B513" s="20" t="s">
        <v>582</v>
      </c>
      <c r="C513" s="21"/>
      <c r="D513" s="20"/>
      <c r="E513" s="58"/>
      <c r="F513" s="74"/>
    </row>
    <row r="514" spans="1:6" ht="15">
      <c r="A514" s="171"/>
      <c r="B514" s="20" t="s">
        <v>583</v>
      </c>
      <c r="C514" s="21"/>
      <c r="D514" s="20"/>
      <c r="E514" s="58"/>
      <c r="F514" s="74"/>
    </row>
    <row r="515" spans="1:6" ht="15">
      <c r="A515" s="171"/>
      <c r="B515" s="20" t="s">
        <v>584</v>
      </c>
      <c r="C515" s="9"/>
      <c r="D515" s="6">
        <v>630</v>
      </c>
      <c r="E515" s="58">
        <v>3.4857142857142858</v>
      </c>
      <c r="F515" s="74">
        <f>ROUND((100-E515)/100*D515,1)</f>
        <v>608</v>
      </c>
    </row>
    <row r="516" spans="1:6" ht="15">
      <c r="A516" s="171"/>
      <c r="B516" s="20" t="s">
        <v>585</v>
      </c>
      <c r="C516" s="21"/>
      <c r="D516" s="20"/>
      <c r="E516" s="58"/>
      <c r="F516" s="74"/>
    </row>
    <row r="517" spans="1:6" ht="15">
      <c r="A517" s="171"/>
      <c r="B517" s="20" t="s">
        <v>586</v>
      </c>
      <c r="C517" s="21"/>
      <c r="D517" s="20"/>
      <c r="E517" s="58"/>
      <c r="F517" s="74"/>
    </row>
    <row r="518" spans="1:6" ht="15.75" customHeight="1">
      <c r="A518" s="163" t="s">
        <v>232</v>
      </c>
      <c r="B518" s="6" t="s">
        <v>587</v>
      </c>
      <c r="C518" s="181" t="s">
        <v>588</v>
      </c>
      <c r="D518" s="6">
        <v>400</v>
      </c>
      <c r="E518" s="58">
        <v>11.718</v>
      </c>
      <c r="F518" s="74">
        <f>ROUND((100-E518)/100*D518,1)</f>
        <v>353.1</v>
      </c>
    </row>
    <row r="519" spans="1:6" ht="15" customHeight="1">
      <c r="A519" s="163"/>
      <c r="B519" s="6" t="s">
        <v>589</v>
      </c>
      <c r="C519" s="181"/>
      <c r="D519" s="6"/>
      <c r="E519" s="58"/>
      <c r="F519" s="74"/>
    </row>
    <row r="520" spans="1:6" ht="15" customHeight="1">
      <c r="A520" s="163"/>
      <c r="B520" s="6" t="s">
        <v>590</v>
      </c>
      <c r="C520" s="181"/>
      <c r="D520" s="6"/>
      <c r="E520" s="58"/>
      <c r="F520" s="74"/>
    </row>
    <row r="521" spans="1:6" ht="15" customHeight="1">
      <c r="A521" s="163"/>
      <c r="B521" s="6" t="s">
        <v>591</v>
      </c>
      <c r="C521" s="181"/>
      <c r="D521" s="6"/>
      <c r="E521" s="58"/>
      <c r="F521" s="74"/>
    </row>
    <row r="522" spans="1:6" ht="15">
      <c r="A522" s="163"/>
      <c r="B522" s="6" t="s">
        <v>592</v>
      </c>
      <c r="C522" s="181"/>
      <c r="D522" s="6"/>
      <c r="E522" s="58"/>
      <c r="F522" s="74"/>
    </row>
    <row r="523" spans="1:6" ht="16.5" customHeight="1">
      <c r="A523" s="171" t="s">
        <v>281</v>
      </c>
      <c r="B523" s="20" t="s">
        <v>593</v>
      </c>
      <c r="C523" s="9"/>
      <c r="D523" s="6">
        <v>400</v>
      </c>
      <c r="E523" s="58">
        <v>17.2725</v>
      </c>
      <c r="F523" s="74">
        <f>ROUND((100-E523)/100*D523,1)</f>
        <v>330.9</v>
      </c>
    </row>
    <row r="524" spans="1:6" ht="15">
      <c r="A524" s="171"/>
      <c r="B524" s="20" t="s">
        <v>594</v>
      </c>
      <c r="C524" s="21"/>
      <c r="D524" s="20"/>
      <c r="E524" s="58"/>
      <c r="F524" s="74"/>
    </row>
    <row r="525" spans="1:6" ht="15">
      <c r="A525" s="171"/>
      <c r="B525" s="20" t="s">
        <v>595</v>
      </c>
      <c r="C525" s="21"/>
      <c r="D525" s="20"/>
      <c r="E525" s="58"/>
      <c r="F525" s="74"/>
    </row>
    <row r="526" spans="1:6" ht="15.75">
      <c r="A526" s="171"/>
      <c r="B526" s="20" t="s">
        <v>596</v>
      </c>
      <c r="C526" s="30" t="s">
        <v>597</v>
      </c>
      <c r="D526" s="20"/>
      <c r="E526" s="58"/>
      <c r="F526" s="74"/>
    </row>
    <row r="527" spans="1:6" ht="15">
      <c r="A527" s="171"/>
      <c r="B527" s="20" t="s">
        <v>598</v>
      </c>
      <c r="C527" s="21"/>
      <c r="D527" s="20"/>
      <c r="E527" s="58"/>
      <c r="F527" s="74"/>
    </row>
    <row r="528" spans="1:6" ht="15">
      <c r="A528" s="171"/>
      <c r="B528" s="20" t="s">
        <v>599</v>
      </c>
      <c r="C528" s="21"/>
      <c r="D528" s="20"/>
      <c r="E528" s="58"/>
      <c r="F528" s="74"/>
    </row>
    <row r="529" spans="1:6" ht="15">
      <c r="A529" s="171"/>
      <c r="B529" s="20" t="s">
        <v>600</v>
      </c>
      <c r="C529" s="9"/>
      <c r="D529" s="6">
        <v>400</v>
      </c>
      <c r="E529" s="58">
        <v>19.6185</v>
      </c>
      <c r="F529" s="74">
        <f>ROUND((100-E529)/100*D529,1)</f>
        <v>321.5</v>
      </c>
    </row>
    <row r="530" spans="1:6" ht="15">
      <c r="A530" s="171"/>
      <c r="B530" s="20" t="s">
        <v>601</v>
      </c>
      <c r="C530" s="21"/>
      <c r="D530" s="20"/>
      <c r="E530" s="58"/>
      <c r="F530" s="74"/>
    </row>
    <row r="531" spans="1:6" ht="15">
      <c r="A531" s="171"/>
      <c r="B531" s="20" t="s">
        <v>602</v>
      </c>
      <c r="C531" s="21"/>
      <c r="D531" s="20"/>
      <c r="E531" s="58"/>
      <c r="F531" s="74"/>
    </row>
    <row r="532" spans="1:6" ht="15">
      <c r="A532" s="171"/>
      <c r="B532" s="20" t="s">
        <v>603</v>
      </c>
      <c r="C532" s="21"/>
      <c r="D532" s="20"/>
      <c r="E532" s="58"/>
      <c r="F532" s="74"/>
    </row>
    <row r="533" spans="1:6" ht="15">
      <c r="A533" s="171"/>
      <c r="B533" s="20" t="s">
        <v>604</v>
      </c>
      <c r="C533" s="21"/>
      <c r="D533" s="20"/>
      <c r="E533" s="58"/>
      <c r="F533" s="74"/>
    </row>
    <row r="534" spans="1:6" ht="15">
      <c r="A534" s="171"/>
      <c r="B534" s="20" t="s">
        <v>605</v>
      </c>
      <c r="C534" s="21"/>
      <c r="D534" s="20"/>
      <c r="E534" s="58"/>
      <c r="F534" s="74"/>
    </row>
    <row r="535" spans="1:6" ht="15">
      <c r="A535" s="171"/>
      <c r="B535" s="20" t="s">
        <v>606</v>
      </c>
      <c r="C535" s="21"/>
      <c r="D535" s="20"/>
      <c r="E535" s="58"/>
      <c r="F535" s="74"/>
    </row>
    <row r="536" spans="1:6" ht="15" customHeight="1">
      <c r="A536" s="163"/>
      <c r="B536" s="17" t="s">
        <v>607</v>
      </c>
      <c r="C536" s="21"/>
      <c r="D536" s="11">
        <v>630</v>
      </c>
      <c r="E536" s="58">
        <v>26.12063492063492</v>
      </c>
      <c r="F536" s="74">
        <f>ROUND((100-E536)/100*D536,1)</f>
        <v>465.4</v>
      </c>
    </row>
    <row r="537" spans="1:6" ht="15" customHeight="1">
      <c r="A537" s="163"/>
      <c r="B537" s="6" t="s">
        <v>608</v>
      </c>
      <c r="C537" s="25"/>
      <c r="D537" s="24"/>
      <c r="E537" s="58"/>
      <c r="F537" s="74"/>
    </row>
    <row r="538" spans="1:6" ht="15" customHeight="1">
      <c r="A538" s="163"/>
      <c r="B538" s="6" t="s">
        <v>609</v>
      </c>
      <c r="C538" s="25"/>
      <c r="D538" s="24"/>
      <c r="E538" s="58"/>
      <c r="F538" s="74"/>
    </row>
    <row r="539" spans="1:6" ht="15" customHeight="1">
      <c r="A539" s="163"/>
      <c r="B539" s="6" t="s">
        <v>610</v>
      </c>
      <c r="C539" s="25"/>
      <c r="D539" s="24"/>
      <c r="E539" s="58"/>
      <c r="F539" s="74"/>
    </row>
    <row r="540" spans="1:6" ht="15" customHeight="1">
      <c r="A540" s="163"/>
      <c r="B540" s="17" t="s">
        <v>611</v>
      </c>
      <c r="C540" s="29" t="s">
        <v>612</v>
      </c>
      <c r="D540" s="31"/>
      <c r="E540" s="58"/>
      <c r="F540" s="74"/>
    </row>
    <row r="541" spans="1:6" ht="15" customHeight="1">
      <c r="A541" s="163"/>
      <c r="B541" s="6" t="s">
        <v>613</v>
      </c>
      <c r="C541" s="25"/>
      <c r="D541" s="24"/>
      <c r="E541" s="58"/>
      <c r="F541" s="74"/>
    </row>
    <row r="542" spans="1:6" ht="15" customHeight="1">
      <c r="A542" s="163"/>
      <c r="B542" s="6" t="s">
        <v>614</v>
      </c>
      <c r="C542" s="25"/>
      <c r="D542" s="24"/>
      <c r="E542" s="58"/>
      <c r="F542" s="74"/>
    </row>
    <row r="543" spans="1:6" ht="15" customHeight="1">
      <c r="A543" s="163"/>
      <c r="B543" s="6" t="s">
        <v>615</v>
      </c>
      <c r="C543" s="25"/>
      <c r="D543" s="24"/>
      <c r="E543" s="58"/>
      <c r="F543" s="74"/>
    </row>
    <row r="544" spans="1:6" ht="15" customHeight="1">
      <c r="A544" s="163"/>
      <c r="B544" s="20" t="s">
        <v>616</v>
      </c>
      <c r="C544" s="9"/>
      <c r="D544" s="6">
        <v>630</v>
      </c>
      <c r="E544" s="58">
        <v>9.485714285714286</v>
      </c>
      <c r="F544" s="74">
        <f>ROUND((100-E544)/100*D544,1)</f>
        <v>570.2</v>
      </c>
    </row>
    <row r="545" spans="1:6" ht="15" customHeight="1">
      <c r="A545" s="163"/>
      <c r="B545" s="6" t="s">
        <v>617</v>
      </c>
      <c r="C545" s="25"/>
      <c r="D545" s="24"/>
      <c r="E545" s="58"/>
      <c r="F545" s="74"/>
    </row>
    <row r="546" spans="1:6" ht="15" customHeight="1">
      <c r="A546" s="163"/>
      <c r="B546" s="6" t="s">
        <v>618</v>
      </c>
      <c r="C546" s="25"/>
      <c r="D546" s="24"/>
      <c r="E546" s="58"/>
      <c r="F546" s="74"/>
    </row>
    <row r="547" spans="1:6" ht="15" customHeight="1">
      <c r="A547" s="171"/>
      <c r="B547" s="20" t="s">
        <v>619</v>
      </c>
      <c r="C547" s="9"/>
      <c r="D547" s="6">
        <v>630</v>
      </c>
      <c r="E547" s="58">
        <v>13.861904761904762</v>
      </c>
      <c r="F547" s="74">
        <f>ROUND((100-E547)/100*D547,1)</f>
        <v>542.7</v>
      </c>
    </row>
    <row r="548" spans="1:6" ht="15" customHeight="1">
      <c r="A548" s="171"/>
      <c r="B548" s="20" t="s">
        <v>291</v>
      </c>
      <c r="C548" s="10"/>
      <c r="D548" s="20"/>
      <c r="E548" s="58"/>
      <c r="F548" s="74"/>
    </row>
    <row r="549" spans="1:6" ht="15">
      <c r="A549" s="171"/>
      <c r="B549" s="20" t="s">
        <v>620</v>
      </c>
      <c r="C549" s="21"/>
      <c r="D549" s="20"/>
      <c r="E549" s="58"/>
      <c r="F549" s="74"/>
    </row>
    <row r="550" spans="1:6" ht="15">
      <c r="A550" s="171"/>
      <c r="B550" s="20" t="s">
        <v>621</v>
      </c>
      <c r="C550" s="21"/>
      <c r="D550" s="20"/>
      <c r="E550" s="58"/>
      <c r="F550" s="74"/>
    </row>
    <row r="551" spans="1:6" ht="15">
      <c r="A551" s="171"/>
      <c r="B551" s="20" t="s">
        <v>622</v>
      </c>
      <c r="C551" s="21"/>
      <c r="D551" s="20"/>
      <c r="E551" s="58"/>
      <c r="F551" s="74"/>
    </row>
    <row r="552" spans="1:6" ht="15">
      <c r="A552" s="171"/>
      <c r="B552" s="20" t="s">
        <v>623</v>
      </c>
      <c r="C552" s="21"/>
      <c r="D552" s="20"/>
      <c r="E552" s="58"/>
      <c r="F552" s="74"/>
    </row>
    <row r="553" spans="1:6" ht="15">
      <c r="A553" s="171"/>
      <c r="B553" s="20" t="s">
        <v>624</v>
      </c>
      <c r="C553" s="9"/>
      <c r="D553" s="6">
        <v>630</v>
      </c>
      <c r="E553" s="58">
        <v>6.607142857142857</v>
      </c>
      <c r="F553" s="74">
        <f>ROUND((100-E553)/100*D553,1)</f>
        <v>588.4</v>
      </c>
    </row>
    <row r="554" spans="1:6" ht="15">
      <c r="A554" s="171"/>
      <c r="B554" s="20" t="s">
        <v>625</v>
      </c>
      <c r="C554" s="21"/>
      <c r="D554" s="20"/>
      <c r="E554" s="58"/>
      <c r="F554" s="74"/>
    </row>
    <row r="555" spans="1:6" ht="15">
      <c r="A555" s="171"/>
      <c r="B555" s="20" t="s">
        <v>626</v>
      </c>
      <c r="C555" s="21"/>
      <c r="D555" s="20"/>
      <c r="E555" s="58"/>
      <c r="F555" s="74"/>
    </row>
    <row r="556" spans="1:6" ht="15">
      <c r="A556" s="171"/>
      <c r="B556" s="20" t="s">
        <v>627</v>
      </c>
      <c r="C556" s="21"/>
      <c r="D556" s="20"/>
      <c r="E556" s="58"/>
      <c r="F556" s="74"/>
    </row>
    <row r="557" spans="1:6" ht="15">
      <c r="A557" s="171"/>
      <c r="B557" s="20" t="s">
        <v>628</v>
      </c>
      <c r="C557" s="21"/>
      <c r="D557" s="20"/>
      <c r="E557" s="58"/>
      <c r="F557" s="74"/>
    </row>
    <row r="558" spans="1:6" ht="15">
      <c r="A558" s="171"/>
      <c r="B558" s="20" t="s">
        <v>629</v>
      </c>
      <c r="C558" s="21"/>
      <c r="D558" s="20"/>
      <c r="E558" s="58"/>
      <c r="F558" s="74"/>
    </row>
    <row r="559" spans="1:6" ht="15.75" customHeight="1">
      <c r="A559" s="165" t="s">
        <v>325</v>
      </c>
      <c r="B559" s="21" t="s">
        <v>630</v>
      </c>
      <c r="C559" s="21"/>
      <c r="D559" s="11">
        <v>250</v>
      </c>
      <c r="E559" s="58">
        <v>17.0352</v>
      </c>
      <c r="F559" s="74">
        <f>ROUND((100-E559)/100*D559,1)</f>
        <v>207.4</v>
      </c>
    </row>
    <row r="560" spans="1:6" ht="15" customHeight="1">
      <c r="A560" s="165"/>
      <c r="B560" s="20" t="s">
        <v>631</v>
      </c>
      <c r="C560" s="181" t="s">
        <v>632</v>
      </c>
      <c r="D560" s="20"/>
      <c r="E560" s="58"/>
      <c r="F560" s="74"/>
    </row>
    <row r="561" spans="1:6" ht="15">
      <c r="A561" s="165"/>
      <c r="B561" s="20" t="s">
        <v>633</v>
      </c>
      <c r="C561" s="181"/>
      <c r="D561" s="20"/>
      <c r="E561" s="58"/>
      <c r="F561" s="74"/>
    </row>
    <row r="562" spans="1:6" ht="15">
      <c r="A562" s="165"/>
      <c r="B562" s="20" t="s">
        <v>634</v>
      </c>
      <c r="C562" s="181"/>
      <c r="D562" s="20"/>
      <c r="E562" s="58"/>
      <c r="F562" s="74"/>
    </row>
    <row r="563" spans="1:6" ht="15">
      <c r="A563" s="165"/>
      <c r="B563" s="20" t="s">
        <v>635</v>
      </c>
      <c r="C563" s="181"/>
      <c r="D563" s="11">
        <v>250</v>
      </c>
      <c r="E563" s="58">
        <v>14.016</v>
      </c>
      <c r="F563" s="74">
        <f>ROUND((100-E563)/100*D563,1)</f>
        <v>215</v>
      </c>
    </row>
    <row r="564" spans="1:6" ht="15">
      <c r="A564" s="165"/>
      <c r="B564" s="20" t="s">
        <v>636</v>
      </c>
      <c r="C564" s="181"/>
      <c r="D564" s="20"/>
      <c r="E564" s="58"/>
      <c r="F564" s="74"/>
    </row>
    <row r="565" spans="1:6" ht="15.75" customHeight="1">
      <c r="A565" s="165"/>
      <c r="B565" s="20" t="s">
        <v>637</v>
      </c>
      <c r="C565" s="181"/>
      <c r="D565" s="11"/>
      <c r="E565" s="58"/>
      <c r="F565" s="74"/>
    </row>
    <row r="566" spans="1:6" ht="15">
      <c r="A566" s="165"/>
      <c r="B566" s="20" t="s">
        <v>638</v>
      </c>
      <c r="C566" s="21"/>
      <c r="D566" s="20"/>
      <c r="E566" s="58"/>
      <c r="F566" s="74"/>
    </row>
    <row r="567" spans="1:6" ht="15.75" customHeight="1">
      <c r="A567" s="163" t="s">
        <v>375</v>
      </c>
      <c r="B567" s="20" t="s">
        <v>639</v>
      </c>
      <c r="C567" s="21"/>
      <c r="D567" s="11">
        <v>630</v>
      </c>
      <c r="E567" s="58">
        <v>23.273650793650795</v>
      </c>
      <c r="F567" s="74">
        <f>ROUND((100-E567)/100*D567,1)</f>
        <v>483.4</v>
      </c>
    </row>
    <row r="568" spans="1:6" ht="15" customHeight="1">
      <c r="A568" s="163"/>
      <c r="B568" s="20" t="s">
        <v>640</v>
      </c>
      <c r="C568" s="29"/>
      <c r="D568" s="20"/>
      <c r="E568" s="58"/>
      <c r="F568" s="74"/>
    </row>
    <row r="569" spans="1:6" ht="15" customHeight="1">
      <c r="A569" s="163"/>
      <c r="B569" s="20" t="s">
        <v>641</v>
      </c>
      <c r="C569" s="181" t="s">
        <v>642</v>
      </c>
      <c r="D569" s="20"/>
      <c r="E569" s="58"/>
      <c r="F569" s="74"/>
    </row>
    <row r="570" spans="1:6" ht="15" customHeight="1">
      <c r="A570" s="163"/>
      <c r="B570" s="20" t="s">
        <v>643</v>
      </c>
      <c r="C570" s="181"/>
      <c r="D570" s="20"/>
      <c r="E570" s="58"/>
      <c r="F570" s="74"/>
    </row>
    <row r="571" spans="1:6" ht="15">
      <c r="A571" s="163"/>
      <c r="B571" s="20" t="s">
        <v>644</v>
      </c>
      <c r="C571" s="181"/>
      <c r="D571" s="20"/>
      <c r="E571" s="58"/>
      <c r="F571" s="74"/>
    </row>
    <row r="572" spans="1:6" ht="15">
      <c r="A572" s="163"/>
      <c r="B572" s="20" t="s">
        <v>645</v>
      </c>
      <c r="C572" s="181"/>
      <c r="D572" s="20"/>
      <c r="E572" s="58"/>
      <c r="F572" s="74"/>
    </row>
    <row r="573" spans="1:6" ht="15">
      <c r="A573" s="163"/>
      <c r="B573" s="20" t="s">
        <v>646</v>
      </c>
      <c r="C573" s="181"/>
      <c r="D573" s="20"/>
      <c r="E573" s="58"/>
      <c r="F573" s="74"/>
    </row>
    <row r="574" spans="1:6" ht="15">
      <c r="A574" s="163"/>
      <c r="B574" s="20" t="s">
        <v>647</v>
      </c>
      <c r="C574" s="181"/>
      <c r="D574" s="20"/>
      <c r="E574" s="58"/>
      <c r="F574" s="74"/>
    </row>
    <row r="575" spans="1:6" ht="15">
      <c r="A575" s="163"/>
      <c r="B575" s="20" t="s">
        <v>649</v>
      </c>
      <c r="C575" s="21"/>
      <c r="D575" s="20"/>
      <c r="E575" s="58"/>
      <c r="F575" s="74"/>
    </row>
    <row r="576" spans="1:6" ht="15">
      <c r="A576" s="163"/>
      <c r="B576" s="20" t="s">
        <v>650</v>
      </c>
      <c r="C576" s="21"/>
      <c r="D576" s="20"/>
      <c r="E576" s="58"/>
      <c r="F576" s="74"/>
    </row>
    <row r="577" spans="1:6" ht="15">
      <c r="A577" s="163"/>
      <c r="B577" s="20" t="s">
        <v>651</v>
      </c>
      <c r="C577" s="21"/>
      <c r="D577" s="11">
        <v>630</v>
      </c>
      <c r="E577" s="58">
        <v>12.98</v>
      </c>
      <c r="F577" s="74">
        <f>ROUND((100-E577)/100*D577,1)</f>
        <v>548.2</v>
      </c>
    </row>
    <row r="578" spans="1:6" ht="15">
      <c r="A578" s="163"/>
      <c r="B578" s="20" t="s">
        <v>652</v>
      </c>
      <c r="C578" s="21"/>
      <c r="D578" s="20"/>
      <c r="E578" s="58"/>
      <c r="F578" s="74"/>
    </row>
    <row r="579" spans="1:6" ht="15">
      <c r="A579" s="163"/>
      <c r="B579" s="20" t="s">
        <v>653</v>
      </c>
      <c r="C579" s="21"/>
      <c r="D579" s="20"/>
      <c r="E579" s="58"/>
      <c r="F579" s="74"/>
    </row>
    <row r="580" spans="1:6" ht="15">
      <c r="A580" s="163"/>
      <c r="B580" s="20" t="s">
        <v>654</v>
      </c>
      <c r="C580" s="21"/>
      <c r="D580" s="20"/>
      <c r="E580" s="58"/>
      <c r="F580" s="74"/>
    </row>
    <row r="581" spans="1:6" ht="15">
      <c r="A581" s="163"/>
      <c r="B581" s="20" t="s">
        <v>655</v>
      </c>
      <c r="C581" s="21"/>
      <c r="D581" s="20"/>
      <c r="E581" s="58"/>
      <c r="F581" s="74"/>
    </row>
    <row r="582" spans="1:6" ht="15">
      <c r="A582" s="163"/>
      <c r="B582" s="20" t="s">
        <v>656</v>
      </c>
      <c r="C582" s="21"/>
      <c r="D582" s="20"/>
      <c r="E582" s="58"/>
      <c r="F582" s="74"/>
    </row>
    <row r="583" spans="1:6" ht="15">
      <c r="A583" s="163"/>
      <c r="B583" s="20" t="s">
        <v>657</v>
      </c>
      <c r="C583" s="21"/>
      <c r="D583" s="20"/>
      <c r="E583" s="58"/>
      <c r="F583" s="74"/>
    </row>
    <row r="584" spans="1:6" ht="15">
      <c r="A584" s="165"/>
      <c r="B584" s="6" t="s">
        <v>658</v>
      </c>
      <c r="C584" s="21"/>
      <c r="D584" s="11">
        <v>400</v>
      </c>
      <c r="E584" s="58">
        <v>3.24</v>
      </c>
      <c r="F584" s="74">
        <f>ROUND((100-E584)/100*D584,1)</f>
        <v>387</v>
      </c>
    </row>
    <row r="585" spans="1:6" ht="15">
      <c r="A585" s="165"/>
      <c r="B585" s="6" t="s">
        <v>659</v>
      </c>
      <c r="C585" s="21"/>
      <c r="D585" s="11">
        <v>400</v>
      </c>
      <c r="E585" s="58">
        <v>11.65</v>
      </c>
      <c r="F585" s="74">
        <f>ROUND((100-E585)/100*D585,1)</f>
        <v>353.4</v>
      </c>
    </row>
    <row r="586" spans="1:6" ht="15">
      <c r="A586" s="165"/>
      <c r="B586" s="6" t="s">
        <v>660</v>
      </c>
      <c r="C586" s="9"/>
      <c r="D586" s="6"/>
      <c r="E586" s="58"/>
      <c r="F586" s="74"/>
    </row>
    <row r="587" spans="1:6" ht="15">
      <c r="A587" s="165"/>
      <c r="B587" s="6" t="s">
        <v>661</v>
      </c>
      <c r="C587" s="9"/>
      <c r="D587" s="22"/>
      <c r="E587" s="58"/>
      <c r="F587" s="74"/>
    </row>
    <row r="588" spans="1:6" ht="15" customHeight="1">
      <c r="A588" s="165"/>
      <c r="B588" s="20" t="s">
        <v>662</v>
      </c>
      <c r="C588" s="21"/>
      <c r="D588" s="11">
        <v>630</v>
      </c>
      <c r="E588" s="58">
        <v>20.40984126984127</v>
      </c>
      <c r="F588" s="74">
        <f>ROUND((100-E588)/100*D588,1)</f>
        <v>501.4</v>
      </c>
    </row>
    <row r="589" spans="1:6" ht="15" customHeight="1">
      <c r="A589" s="165"/>
      <c r="B589" s="20" t="s">
        <v>663</v>
      </c>
      <c r="C589" s="10"/>
      <c r="D589" s="11"/>
      <c r="E589" s="58"/>
      <c r="F589" s="74"/>
    </row>
    <row r="590" spans="1:6" ht="15" customHeight="1">
      <c r="A590" s="165"/>
      <c r="B590" s="20" t="s">
        <v>664</v>
      </c>
      <c r="C590" s="10"/>
      <c r="D590" s="11"/>
      <c r="E590" s="58"/>
      <c r="F590" s="74"/>
    </row>
    <row r="591" spans="1:6" ht="15" customHeight="1">
      <c r="A591" s="165"/>
      <c r="B591" s="20" t="s">
        <v>665</v>
      </c>
      <c r="C591" s="10"/>
      <c r="D591" s="20"/>
      <c r="E591" s="58"/>
      <c r="F591" s="74"/>
    </row>
    <row r="592" spans="1:6" ht="15">
      <c r="A592" s="165"/>
      <c r="B592" s="20" t="s">
        <v>666</v>
      </c>
      <c r="C592" s="21"/>
      <c r="D592" s="11"/>
      <c r="E592" s="58"/>
      <c r="F592" s="74"/>
    </row>
    <row r="593" spans="1:6" ht="15">
      <c r="A593" s="165"/>
      <c r="B593" s="20" t="s">
        <v>667</v>
      </c>
      <c r="C593" s="21"/>
      <c r="D593" s="20"/>
      <c r="E593" s="58"/>
      <c r="F593" s="74"/>
    </row>
    <row r="594" spans="1:6" ht="15">
      <c r="A594" s="165"/>
      <c r="B594" s="20" t="s">
        <v>668</v>
      </c>
      <c r="C594" s="21"/>
      <c r="D594" s="20"/>
      <c r="E594" s="58"/>
      <c r="F594" s="74"/>
    </row>
    <row r="595" spans="1:6" ht="15">
      <c r="A595" s="165"/>
      <c r="B595" s="20" t="s">
        <v>334</v>
      </c>
      <c r="C595" s="21"/>
      <c r="D595" s="20"/>
      <c r="E595" s="58"/>
      <c r="F595" s="74"/>
    </row>
    <row r="596" spans="1:6" ht="15">
      <c r="A596" s="165"/>
      <c r="B596" s="20" t="s">
        <v>669</v>
      </c>
      <c r="C596" s="21"/>
      <c r="D596" s="11">
        <v>400</v>
      </c>
      <c r="E596" s="58">
        <v>37.26</v>
      </c>
      <c r="F596" s="74">
        <f>ROUND((100-E596)/100*D596,1)</f>
        <v>251</v>
      </c>
    </row>
    <row r="597" spans="1:6" ht="15">
      <c r="A597" s="165"/>
      <c r="B597" s="20" t="s">
        <v>670</v>
      </c>
      <c r="C597" s="21"/>
      <c r="D597" s="20"/>
      <c r="E597" s="58"/>
      <c r="F597" s="74"/>
    </row>
    <row r="598" spans="1:6" ht="15">
      <c r="A598" s="165"/>
      <c r="B598" s="20" t="s">
        <v>671</v>
      </c>
      <c r="C598" s="21"/>
      <c r="D598" s="20"/>
      <c r="E598" s="58"/>
      <c r="F598" s="74"/>
    </row>
    <row r="599" spans="1:6" ht="15">
      <c r="A599" s="165"/>
      <c r="B599" s="20" t="s">
        <v>672</v>
      </c>
      <c r="C599" s="21"/>
      <c r="D599" s="20"/>
      <c r="E599" s="58"/>
      <c r="F599" s="74"/>
    </row>
    <row r="600" spans="1:6" ht="15">
      <c r="A600" s="165"/>
      <c r="B600" s="20" t="s">
        <v>673</v>
      </c>
      <c r="C600" s="21"/>
      <c r="D600" s="20"/>
      <c r="E600" s="58"/>
      <c r="F600" s="74"/>
    </row>
    <row r="601" spans="1:6" ht="15">
      <c r="A601" s="165"/>
      <c r="B601" s="20" t="s">
        <v>674</v>
      </c>
      <c r="C601" s="21"/>
      <c r="D601" s="20"/>
      <c r="E601" s="58"/>
      <c r="F601" s="74"/>
    </row>
    <row r="602" spans="1:6" ht="15">
      <c r="A602" s="165"/>
      <c r="B602" s="20" t="s">
        <v>675</v>
      </c>
      <c r="C602" s="21"/>
      <c r="D602" s="20"/>
      <c r="E602" s="58"/>
      <c r="F602" s="74"/>
    </row>
    <row r="603" spans="1:6" ht="15.75" customHeight="1">
      <c r="A603" s="171" t="s">
        <v>281</v>
      </c>
      <c r="B603" s="6" t="s">
        <v>676</v>
      </c>
      <c r="C603" s="9"/>
      <c r="D603" s="6">
        <v>320</v>
      </c>
      <c r="E603" s="58">
        <v>7.88375</v>
      </c>
      <c r="F603" s="74">
        <f>ROUND((100-E603)/100*D603,1)</f>
        <v>294.8</v>
      </c>
    </row>
    <row r="604" spans="1:6" ht="15" customHeight="1">
      <c r="A604" s="171"/>
      <c r="B604" s="6" t="s">
        <v>677</v>
      </c>
      <c r="C604" s="181" t="s">
        <v>678</v>
      </c>
      <c r="D604" s="6"/>
      <c r="E604" s="58"/>
      <c r="F604" s="74"/>
    </row>
    <row r="605" spans="1:6" ht="15" customHeight="1">
      <c r="A605" s="171"/>
      <c r="B605" s="6" t="s">
        <v>679</v>
      </c>
      <c r="C605" s="181"/>
      <c r="D605" s="6"/>
      <c r="E605" s="58"/>
      <c r="F605" s="74"/>
    </row>
    <row r="606" spans="1:6" ht="15" customHeight="1">
      <c r="A606" s="171"/>
      <c r="B606" s="6" t="s">
        <v>680</v>
      </c>
      <c r="C606" s="181"/>
      <c r="D606" s="6"/>
      <c r="E606" s="58"/>
      <c r="F606" s="74"/>
    </row>
    <row r="607" spans="1:6" ht="15">
      <c r="A607" s="171"/>
      <c r="B607" s="6" t="s">
        <v>681</v>
      </c>
      <c r="C607" s="181"/>
      <c r="D607" s="6"/>
      <c r="E607" s="58"/>
      <c r="F607" s="74"/>
    </row>
    <row r="608" spans="1:6" ht="15">
      <c r="A608" s="171"/>
      <c r="B608" s="6" t="s">
        <v>682</v>
      </c>
      <c r="C608" s="9"/>
      <c r="D608" s="6">
        <v>400</v>
      </c>
      <c r="E608" s="58">
        <v>13.44375</v>
      </c>
      <c r="F608" s="74">
        <f>ROUND((100-E608)/100*D608,1)</f>
        <v>346.2</v>
      </c>
    </row>
    <row r="609" spans="1:6" ht="15">
      <c r="A609" s="171"/>
      <c r="B609" s="6" t="s">
        <v>683</v>
      </c>
      <c r="C609" s="9"/>
      <c r="D609" s="6"/>
      <c r="E609" s="58"/>
      <c r="F609" s="74"/>
    </row>
    <row r="610" spans="1:6" ht="15">
      <c r="A610" s="171"/>
      <c r="B610" s="6" t="s">
        <v>684</v>
      </c>
      <c r="C610" s="9"/>
      <c r="D610" s="6"/>
      <c r="E610" s="58"/>
      <c r="F610" s="74"/>
    </row>
    <row r="611" spans="1:6" ht="15.75" customHeight="1">
      <c r="A611" s="163" t="s">
        <v>375</v>
      </c>
      <c r="B611" s="6" t="s">
        <v>685</v>
      </c>
      <c r="C611" s="9"/>
      <c r="D611" s="6">
        <v>400</v>
      </c>
      <c r="E611" s="58">
        <v>24.1325</v>
      </c>
      <c r="F611" s="74">
        <f>ROUND((100-E611)/100*D611,1)</f>
        <v>303.5</v>
      </c>
    </row>
    <row r="612" spans="1:6" ht="15" customHeight="1">
      <c r="A612" s="163"/>
      <c r="B612" s="6" t="s">
        <v>687</v>
      </c>
      <c r="C612" s="29"/>
      <c r="D612" s="6"/>
      <c r="E612" s="58"/>
      <c r="F612" s="74"/>
    </row>
    <row r="613" spans="1:6" ht="15" customHeight="1">
      <c r="A613" s="163"/>
      <c r="B613" s="6" t="s">
        <v>688</v>
      </c>
      <c r="C613" s="181" t="s">
        <v>689</v>
      </c>
      <c r="D613" s="6"/>
      <c r="E613" s="58"/>
      <c r="F613" s="74"/>
    </row>
    <row r="614" spans="1:6" ht="15" customHeight="1">
      <c r="A614" s="163"/>
      <c r="B614" s="6" t="s">
        <v>690</v>
      </c>
      <c r="C614" s="181"/>
      <c r="D614" s="6"/>
      <c r="E614" s="58"/>
      <c r="F614" s="74"/>
    </row>
    <row r="615" spans="1:6" ht="15">
      <c r="A615" s="163"/>
      <c r="B615" s="6" t="s">
        <v>691</v>
      </c>
      <c r="C615" s="181"/>
      <c r="D615" s="6"/>
      <c r="E615" s="58"/>
      <c r="F615" s="74"/>
    </row>
    <row r="616" spans="1:6" ht="15">
      <c r="A616" s="163"/>
      <c r="B616" s="6" t="s">
        <v>692</v>
      </c>
      <c r="C616" s="181"/>
      <c r="D616" s="6"/>
      <c r="E616" s="58"/>
      <c r="F616" s="74"/>
    </row>
    <row r="617" spans="1:6" ht="15">
      <c r="A617" s="163"/>
      <c r="B617" s="6" t="s">
        <v>693</v>
      </c>
      <c r="C617" s="181"/>
      <c r="D617" s="6"/>
      <c r="E617" s="58"/>
      <c r="F617" s="74"/>
    </row>
    <row r="618" spans="1:6" ht="15">
      <c r="A618" s="163"/>
      <c r="B618" s="6" t="s">
        <v>694</v>
      </c>
      <c r="C618" s="181"/>
      <c r="D618" s="6"/>
      <c r="E618" s="58"/>
      <c r="F618" s="74"/>
    </row>
    <row r="619" spans="1:6" ht="15">
      <c r="A619" s="163"/>
      <c r="B619" s="6" t="s">
        <v>695</v>
      </c>
      <c r="C619" s="181"/>
      <c r="D619" s="6"/>
      <c r="E619" s="58"/>
      <c r="F619" s="74"/>
    </row>
    <row r="620" spans="1:6" ht="15">
      <c r="A620" s="163"/>
      <c r="B620" s="6" t="s">
        <v>696</v>
      </c>
      <c r="C620" s="9"/>
      <c r="D620" s="6">
        <v>400</v>
      </c>
      <c r="E620" s="58">
        <v>37.73</v>
      </c>
      <c r="F620" s="74">
        <f>ROUND((100-E620)/100*D620,1)</f>
        <v>249.1</v>
      </c>
    </row>
    <row r="621" spans="1:6" ht="15">
      <c r="A621" s="163"/>
      <c r="B621" s="6" t="s">
        <v>697</v>
      </c>
      <c r="C621" s="9"/>
      <c r="D621" s="6"/>
      <c r="E621" s="58"/>
      <c r="F621" s="74"/>
    </row>
    <row r="622" spans="1:6" ht="15">
      <c r="A622" s="163"/>
      <c r="B622" s="6" t="s">
        <v>698</v>
      </c>
      <c r="C622" s="9"/>
      <c r="D622" s="6"/>
      <c r="E622" s="58"/>
      <c r="F622" s="74"/>
    </row>
    <row r="623" spans="1:6" ht="15">
      <c r="A623" s="163"/>
      <c r="B623" s="6" t="s">
        <v>699</v>
      </c>
      <c r="C623" s="9"/>
      <c r="D623" s="6"/>
      <c r="E623" s="58"/>
      <c r="F623" s="74"/>
    </row>
    <row r="624" spans="1:6" ht="15">
      <c r="A624" s="163"/>
      <c r="B624" s="6" t="s">
        <v>700</v>
      </c>
      <c r="C624" s="9"/>
      <c r="D624" s="6"/>
      <c r="E624" s="58"/>
      <c r="F624" s="74"/>
    </row>
    <row r="625" spans="1:6" ht="15">
      <c r="A625" s="163"/>
      <c r="B625" s="6" t="s">
        <v>701</v>
      </c>
      <c r="C625" s="9"/>
      <c r="D625" s="6"/>
      <c r="E625" s="58"/>
      <c r="F625" s="74"/>
    </row>
    <row r="626" spans="1:6" ht="15">
      <c r="A626" s="163"/>
      <c r="B626" s="6" t="s">
        <v>702</v>
      </c>
      <c r="C626" s="9"/>
      <c r="D626" s="6"/>
      <c r="E626" s="58"/>
      <c r="F626" s="74"/>
    </row>
    <row r="627" spans="1:6" ht="15">
      <c r="A627" s="163"/>
      <c r="B627" s="6" t="s">
        <v>703</v>
      </c>
      <c r="C627" s="9"/>
      <c r="D627" s="6"/>
      <c r="E627" s="58"/>
      <c r="F627" s="74"/>
    </row>
    <row r="628" spans="1:6" ht="15">
      <c r="A628" s="163"/>
      <c r="B628" s="6" t="s">
        <v>704</v>
      </c>
      <c r="C628" s="9"/>
      <c r="D628" s="6"/>
      <c r="E628" s="58"/>
      <c r="F628" s="74"/>
    </row>
    <row r="629" spans="1:6" ht="16.5" customHeight="1">
      <c r="A629" s="163" t="s">
        <v>705</v>
      </c>
      <c r="B629" s="6" t="s">
        <v>706</v>
      </c>
      <c r="C629" s="181" t="s">
        <v>707</v>
      </c>
      <c r="D629" s="6">
        <v>250</v>
      </c>
      <c r="E629" s="58">
        <v>30.1464</v>
      </c>
      <c r="F629" s="74">
        <f>ROUND((100-E629)/100*D629,1)</f>
        <v>174.6</v>
      </c>
    </row>
    <row r="630" spans="1:6" ht="15" customHeight="1">
      <c r="A630" s="163"/>
      <c r="B630" s="6" t="s">
        <v>708</v>
      </c>
      <c r="C630" s="181"/>
      <c r="D630" s="6"/>
      <c r="E630" s="58"/>
      <c r="F630" s="74"/>
    </row>
    <row r="631" spans="1:6" ht="15" customHeight="1">
      <c r="A631" s="163"/>
      <c r="B631" s="6" t="s">
        <v>438</v>
      </c>
      <c r="C631" s="181"/>
      <c r="D631" s="6"/>
      <c r="E631" s="58"/>
      <c r="F631" s="74"/>
    </row>
    <row r="632" spans="1:6" ht="15" customHeight="1">
      <c r="A632" s="163"/>
      <c r="B632" s="6" t="s">
        <v>439</v>
      </c>
      <c r="C632" s="181"/>
      <c r="D632" s="6"/>
      <c r="E632" s="58"/>
      <c r="F632" s="74"/>
    </row>
    <row r="633" spans="1:6" ht="16.5" customHeight="1">
      <c r="A633" s="162" t="s">
        <v>252</v>
      </c>
      <c r="B633" s="6" t="s">
        <v>709</v>
      </c>
      <c r="C633" s="9"/>
      <c r="D633" s="6">
        <v>250</v>
      </c>
      <c r="E633" s="58">
        <v>38.236</v>
      </c>
      <c r="F633" s="74">
        <f>ROUND((100-E633)/100*D633,1)</f>
        <v>154.4</v>
      </c>
    </row>
    <row r="634" spans="1:6" ht="15">
      <c r="A634" s="162"/>
      <c r="B634" s="6" t="s">
        <v>710</v>
      </c>
      <c r="C634" s="9"/>
      <c r="D634" s="6"/>
      <c r="E634" s="58"/>
      <c r="F634" s="74"/>
    </row>
    <row r="635" spans="1:6" ht="15">
      <c r="A635" s="162"/>
      <c r="B635" s="6" t="s">
        <v>711</v>
      </c>
      <c r="C635" s="9"/>
      <c r="D635" s="6"/>
      <c r="E635" s="58"/>
      <c r="F635" s="74"/>
    </row>
    <row r="636" spans="1:6" ht="15.75">
      <c r="A636" s="162"/>
      <c r="B636" s="6" t="s">
        <v>712</v>
      </c>
      <c r="C636" s="14" t="s">
        <v>713</v>
      </c>
      <c r="D636" s="6"/>
      <c r="E636" s="58"/>
      <c r="F636" s="74"/>
    </row>
    <row r="637" spans="1:6" ht="15">
      <c r="A637" s="162"/>
      <c r="B637" s="6" t="s">
        <v>714</v>
      </c>
      <c r="C637" s="9"/>
      <c r="D637" s="6"/>
      <c r="E637" s="58"/>
      <c r="F637" s="74"/>
    </row>
    <row r="638" spans="1:6" ht="15">
      <c r="A638" s="162"/>
      <c r="B638" s="6" t="s">
        <v>715</v>
      </c>
      <c r="C638" s="9"/>
      <c r="D638" s="6"/>
      <c r="E638" s="58"/>
      <c r="F638" s="74"/>
    </row>
    <row r="639" spans="1:6" ht="15">
      <c r="A639" s="162"/>
      <c r="B639" s="6" t="s">
        <v>716</v>
      </c>
      <c r="C639" s="9"/>
      <c r="D639" s="6"/>
      <c r="E639" s="58"/>
      <c r="F639" s="74"/>
    </row>
    <row r="640" spans="1:6" ht="15">
      <c r="A640" s="162"/>
      <c r="B640" s="6" t="s">
        <v>717</v>
      </c>
      <c r="C640" s="9"/>
      <c r="D640" s="6">
        <v>250</v>
      </c>
      <c r="E640" s="58">
        <v>1.8316</v>
      </c>
      <c r="F640" s="74">
        <f>ROUND((100-E640)/100*D640,1)</f>
        <v>245.4</v>
      </c>
    </row>
    <row r="641" spans="1:6" ht="15">
      <c r="A641" s="162"/>
      <c r="B641" s="6" t="s">
        <v>718</v>
      </c>
      <c r="C641" s="9"/>
      <c r="D641" s="6"/>
      <c r="E641" s="58"/>
      <c r="F641" s="74"/>
    </row>
    <row r="642" spans="1:6" ht="27" customHeight="1">
      <c r="A642" s="162"/>
      <c r="B642" s="9" t="s">
        <v>719</v>
      </c>
      <c r="C642" s="9"/>
      <c r="D642" s="6">
        <v>400</v>
      </c>
      <c r="E642" s="58">
        <v>21.15225</v>
      </c>
      <c r="F642" s="74">
        <f>ROUND((100-E642)/100*D642,1)</f>
        <v>315.4</v>
      </c>
    </row>
    <row r="643" spans="1:6" ht="15" customHeight="1">
      <c r="A643" s="162"/>
      <c r="B643" s="6" t="s">
        <v>720</v>
      </c>
      <c r="C643" s="181" t="s">
        <v>721</v>
      </c>
      <c r="D643" s="6"/>
      <c r="E643" s="58"/>
      <c r="F643" s="74"/>
    </row>
    <row r="644" spans="1:6" ht="15" customHeight="1">
      <c r="A644" s="162"/>
      <c r="B644" s="6" t="s">
        <v>722</v>
      </c>
      <c r="C644" s="181"/>
      <c r="D644" s="6"/>
      <c r="E644" s="58"/>
      <c r="F644" s="74"/>
    </row>
    <row r="645" spans="1:6" ht="15" customHeight="1">
      <c r="A645" s="162"/>
      <c r="B645" s="6" t="s">
        <v>723</v>
      </c>
      <c r="C645" s="181"/>
      <c r="D645" s="6"/>
      <c r="E645" s="58"/>
      <c r="F645" s="74"/>
    </row>
    <row r="646" spans="1:6" ht="15" customHeight="1">
      <c r="A646" s="162"/>
      <c r="B646" s="6" t="s">
        <v>724</v>
      </c>
      <c r="C646" s="181"/>
      <c r="D646" s="6"/>
      <c r="E646" s="58"/>
      <c r="F646" s="74"/>
    </row>
    <row r="647" spans="1:6" ht="15">
      <c r="A647" s="162"/>
      <c r="B647" s="6" t="s">
        <v>725</v>
      </c>
      <c r="C647" s="181"/>
      <c r="D647" s="6"/>
      <c r="E647" s="58"/>
      <c r="F647" s="74"/>
    </row>
    <row r="648" spans="1:6" ht="15">
      <c r="A648" s="162"/>
      <c r="B648" s="6" t="s">
        <v>726</v>
      </c>
      <c r="C648" s="181"/>
      <c r="D648" s="6"/>
      <c r="E648" s="58"/>
      <c r="F648" s="74"/>
    </row>
    <row r="649" spans="1:6" ht="15">
      <c r="A649" s="162"/>
      <c r="B649" s="6" t="s">
        <v>727</v>
      </c>
      <c r="C649" s="181"/>
      <c r="D649" s="6"/>
      <c r="E649" s="58"/>
      <c r="F649" s="74"/>
    </row>
    <row r="650" spans="1:6" ht="15">
      <c r="A650" s="162"/>
      <c r="B650" s="6" t="s">
        <v>728</v>
      </c>
      <c r="C650" s="9"/>
      <c r="D650" s="6"/>
      <c r="E650" s="58"/>
      <c r="F650" s="74"/>
    </row>
    <row r="651" spans="1:6" ht="15">
      <c r="A651" s="162"/>
      <c r="B651" s="6" t="s">
        <v>729</v>
      </c>
      <c r="C651" s="9"/>
      <c r="D651" s="6"/>
      <c r="E651" s="58"/>
      <c r="F651" s="74"/>
    </row>
    <row r="652" spans="1:6" ht="15" customHeight="1">
      <c r="A652" s="162"/>
      <c r="B652" s="32" t="s">
        <v>730</v>
      </c>
      <c r="C652" s="9"/>
      <c r="D652" s="6">
        <v>400</v>
      </c>
      <c r="E652" s="58">
        <v>38.232</v>
      </c>
      <c r="F652" s="74">
        <f>ROUND((100-E652)/100*D652,1)</f>
        <v>247.1</v>
      </c>
    </row>
    <row r="653" spans="1:6" ht="15" customHeight="1">
      <c r="A653" s="162"/>
      <c r="B653" s="32" t="s">
        <v>731</v>
      </c>
      <c r="C653" s="205" t="s">
        <v>732</v>
      </c>
      <c r="D653" s="32"/>
      <c r="E653" s="58"/>
      <c r="F653" s="74"/>
    </row>
    <row r="654" spans="1:6" ht="15" customHeight="1">
      <c r="A654" s="162"/>
      <c r="B654" s="32" t="s">
        <v>646</v>
      </c>
      <c r="C654" s="205"/>
      <c r="D654" s="6"/>
      <c r="E654" s="58"/>
      <c r="F654" s="74"/>
    </row>
    <row r="655" spans="1:6" ht="15" customHeight="1">
      <c r="A655" s="162"/>
      <c r="B655" s="32" t="s">
        <v>733</v>
      </c>
      <c r="C655" s="205"/>
      <c r="D655" s="32"/>
      <c r="E655" s="58"/>
      <c r="F655" s="74"/>
    </row>
    <row r="656" spans="1:6" ht="15" customHeight="1">
      <c r="A656" s="162"/>
      <c r="B656" s="32" t="s">
        <v>734</v>
      </c>
      <c r="C656" s="205"/>
      <c r="D656" s="6"/>
      <c r="E656" s="58"/>
      <c r="F656" s="74"/>
    </row>
    <row r="657" spans="1:6" ht="15" customHeight="1">
      <c r="A657" s="162"/>
      <c r="B657" s="32" t="s">
        <v>285</v>
      </c>
      <c r="C657" s="33"/>
      <c r="D657" s="32"/>
      <c r="E657" s="58"/>
      <c r="F657" s="74"/>
    </row>
    <row r="658" spans="1:6" ht="15">
      <c r="A658" s="162"/>
      <c r="B658" s="32" t="s">
        <v>735</v>
      </c>
      <c r="C658" s="32"/>
      <c r="D658" s="32"/>
      <c r="E658" s="58"/>
      <c r="F658" s="74"/>
    </row>
    <row r="659" spans="1:6" ht="15">
      <c r="A659" s="162"/>
      <c r="B659" s="32" t="s">
        <v>736</v>
      </c>
      <c r="C659" s="9"/>
      <c r="D659" s="6"/>
      <c r="E659" s="58"/>
      <c r="F659" s="74"/>
    </row>
    <row r="660" spans="1:6" ht="15" customHeight="1">
      <c r="A660" s="162"/>
      <c r="B660" s="32" t="s">
        <v>737</v>
      </c>
      <c r="C660" s="32"/>
      <c r="D660" s="32"/>
      <c r="E660" s="58"/>
      <c r="F660" s="74"/>
    </row>
    <row r="661" spans="1:6" ht="15" customHeight="1">
      <c r="A661" s="162"/>
      <c r="B661" s="32" t="s">
        <v>738</v>
      </c>
      <c r="C661" s="9"/>
      <c r="D661" s="6">
        <v>400</v>
      </c>
      <c r="E661" s="58">
        <v>31.347</v>
      </c>
      <c r="F661" s="74">
        <f>ROUND((100-E661)/100*D661,1)</f>
        <v>274.6</v>
      </c>
    </row>
    <row r="662" spans="1:6" ht="18.75" customHeight="1">
      <c r="A662" s="162"/>
      <c r="B662" s="32" t="s">
        <v>739</v>
      </c>
      <c r="C662" s="32"/>
      <c r="D662" s="32"/>
      <c r="E662" s="58"/>
      <c r="F662" s="74"/>
    </row>
    <row r="663" spans="1:6" ht="15" customHeight="1">
      <c r="A663" s="162"/>
      <c r="B663" s="32" t="s">
        <v>740</v>
      </c>
      <c r="C663" s="32"/>
      <c r="D663" s="32"/>
      <c r="E663" s="58"/>
      <c r="F663" s="74"/>
    </row>
    <row r="664" spans="1:6" ht="15" customHeight="1">
      <c r="A664" s="162"/>
      <c r="B664" s="32" t="s">
        <v>741</v>
      </c>
      <c r="C664" s="32"/>
      <c r="D664" s="32"/>
      <c r="E664" s="58"/>
      <c r="F664" s="74"/>
    </row>
    <row r="665" spans="1:6" ht="15" customHeight="1">
      <c r="A665" s="162"/>
      <c r="B665" s="32" t="s">
        <v>742</v>
      </c>
      <c r="C665" s="32"/>
      <c r="D665" s="32"/>
      <c r="E665" s="58"/>
      <c r="F665" s="74"/>
    </row>
    <row r="666" spans="1:6" ht="15.75" customHeight="1">
      <c r="A666" s="162"/>
      <c r="B666" s="6" t="s">
        <v>743</v>
      </c>
      <c r="C666" s="9"/>
      <c r="D666" s="6">
        <v>630</v>
      </c>
      <c r="E666" s="58">
        <v>5.6</v>
      </c>
      <c r="F666" s="74">
        <f>ROUND((100-E666)/100*D666,1)</f>
        <v>594.7</v>
      </c>
    </row>
    <row r="667" spans="1:6" ht="15" customHeight="1">
      <c r="A667" s="162"/>
      <c r="B667" s="6" t="s">
        <v>744</v>
      </c>
      <c r="C667" s="34"/>
      <c r="D667" s="6"/>
      <c r="E667" s="58"/>
      <c r="F667" s="74"/>
    </row>
    <row r="668" spans="1:6" ht="15" customHeight="1">
      <c r="A668" s="162"/>
      <c r="B668" s="6" t="s">
        <v>745</v>
      </c>
      <c r="C668" s="34" t="s">
        <v>746</v>
      </c>
      <c r="D668" s="6"/>
      <c r="E668" s="58"/>
      <c r="F668" s="74"/>
    </row>
    <row r="669" spans="1:6" ht="15" customHeight="1">
      <c r="A669" s="162"/>
      <c r="B669" s="6" t="s">
        <v>747</v>
      </c>
      <c r="C669" s="34"/>
      <c r="D669" s="6"/>
      <c r="E669" s="58"/>
      <c r="F669" s="74"/>
    </row>
    <row r="670" spans="1:6" ht="15" customHeight="1">
      <c r="A670" s="162"/>
      <c r="B670" s="6" t="s">
        <v>748</v>
      </c>
      <c r="C670" s="34"/>
      <c r="D670" s="6"/>
      <c r="E670" s="58"/>
      <c r="F670" s="74"/>
    </row>
    <row r="671" spans="1:6" ht="16.5" customHeight="1">
      <c r="A671" s="163" t="s">
        <v>232</v>
      </c>
      <c r="B671" s="6" t="s">
        <v>749</v>
      </c>
      <c r="C671" s="9"/>
      <c r="D671" s="6">
        <v>400</v>
      </c>
      <c r="E671" s="58">
        <v>27.951</v>
      </c>
      <c r="F671" s="74">
        <f>ROUND((100-E671)/100*D671,1)</f>
        <v>288.2</v>
      </c>
    </row>
    <row r="672" spans="1:6" ht="15" customHeight="1">
      <c r="A672" s="163"/>
      <c r="B672" s="6" t="s">
        <v>739</v>
      </c>
      <c r="C672" s="181" t="s">
        <v>750</v>
      </c>
      <c r="D672" s="6"/>
      <c r="E672" s="58"/>
      <c r="F672" s="74"/>
    </row>
    <row r="673" spans="1:6" ht="15">
      <c r="A673" s="163"/>
      <c r="B673" s="6" t="s">
        <v>751</v>
      </c>
      <c r="C673" s="181"/>
      <c r="D673" s="6"/>
      <c r="E673" s="58"/>
      <c r="F673" s="74"/>
    </row>
    <row r="674" spans="1:6" ht="15">
      <c r="A674" s="163"/>
      <c r="B674" s="6" t="s">
        <v>752</v>
      </c>
      <c r="C674" s="181"/>
      <c r="D674" s="6"/>
      <c r="E674" s="58"/>
      <c r="F674" s="74"/>
    </row>
    <row r="675" spans="1:6" ht="15">
      <c r="A675" s="163"/>
      <c r="B675" s="6" t="s">
        <v>753</v>
      </c>
      <c r="C675" s="9"/>
      <c r="D675" s="6"/>
      <c r="E675" s="58"/>
      <c r="F675" s="74"/>
    </row>
    <row r="676" spans="1:6" ht="15">
      <c r="A676" s="163"/>
      <c r="B676" s="6" t="s">
        <v>754</v>
      </c>
      <c r="C676" s="9"/>
      <c r="D676" s="6"/>
      <c r="E676" s="58"/>
      <c r="F676" s="74"/>
    </row>
    <row r="677" spans="1:6" ht="15.75" customHeight="1">
      <c r="A677" s="163" t="s">
        <v>755</v>
      </c>
      <c r="B677" s="20" t="s">
        <v>756</v>
      </c>
      <c r="C677" s="14" t="s">
        <v>757</v>
      </c>
      <c r="D677" s="6">
        <v>160</v>
      </c>
      <c r="E677" s="58">
        <v>4.44375</v>
      </c>
      <c r="F677" s="74">
        <f>ROUND((100-E677)/100*D677,1)</f>
        <v>152.9</v>
      </c>
    </row>
    <row r="678" spans="1:6" ht="15" customHeight="1">
      <c r="A678" s="163"/>
      <c r="B678" s="20" t="s">
        <v>758</v>
      </c>
      <c r="C678" s="9"/>
      <c r="D678" s="6">
        <v>400</v>
      </c>
      <c r="E678" s="58">
        <v>33.71325</v>
      </c>
      <c r="F678" s="74">
        <f>ROUND((100-E678)/100*D678,1)</f>
        <v>265.1</v>
      </c>
    </row>
    <row r="679" spans="1:6" ht="15" customHeight="1">
      <c r="A679" s="163"/>
      <c r="B679" s="6" t="s">
        <v>751</v>
      </c>
      <c r="C679" s="29" t="s">
        <v>759</v>
      </c>
      <c r="D679" s="20"/>
      <c r="E679" s="58"/>
      <c r="F679" s="74"/>
    </row>
    <row r="680" spans="1:6" ht="15" customHeight="1">
      <c r="A680" s="163"/>
      <c r="B680" s="6" t="s">
        <v>752</v>
      </c>
      <c r="C680" s="29"/>
      <c r="D680" s="31"/>
      <c r="E680" s="58"/>
      <c r="F680" s="74"/>
    </row>
    <row r="681" spans="1:6" ht="15" customHeight="1">
      <c r="A681" s="163"/>
      <c r="B681" s="20" t="s">
        <v>760</v>
      </c>
      <c r="C681" s="21"/>
      <c r="D681" s="20"/>
      <c r="E681" s="58"/>
      <c r="F681" s="74"/>
    </row>
    <row r="682" spans="1:6" ht="15" customHeight="1">
      <c r="A682" s="163"/>
      <c r="B682" s="6" t="s">
        <v>761</v>
      </c>
      <c r="C682" s="21"/>
      <c r="D682" s="20"/>
      <c r="E682" s="58"/>
      <c r="F682" s="74"/>
    </row>
    <row r="683" spans="1:6" ht="15.75" customHeight="1">
      <c r="A683" s="171" t="s">
        <v>281</v>
      </c>
      <c r="B683" s="6" t="s">
        <v>762</v>
      </c>
      <c r="C683" s="9"/>
      <c r="D683" s="6">
        <v>250</v>
      </c>
      <c r="E683" s="58">
        <v>19.488</v>
      </c>
      <c r="F683" s="74">
        <f>ROUND((100-E683)/100*D683,1)</f>
        <v>201.3</v>
      </c>
    </row>
    <row r="684" spans="1:6" ht="15" customHeight="1">
      <c r="A684" s="171"/>
      <c r="B684" s="6" t="s">
        <v>763</v>
      </c>
      <c r="C684" s="29"/>
      <c r="D684" s="6"/>
      <c r="E684" s="58"/>
      <c r="F684" s="74"/>
    </row>
    <row r="685" spans="1:6" ht="15" customHeight="1">
      <c r="A685" s="171"/>
      <c r="B685" s="6" t="s">
        <v>764</v>
      </c>
      <c r="C685" s="29" t="s">
        <v>765</v>
      </c>
      <c r="D685" s="6"/>
      <c r="E685" s="58"/>
      <c r="F685" s="74"/>
    </row>
    <row r="686" spans="1:6" ht="15">
      <c r="A686" s="171"/>
      <c r="B686" s="6" t="s">
        <v>739</v>
      </c>
      <c r="C686" s="9"/>
      <c r="D686" s="6"/>
      <c r="E686" s="58"/>
      <c r="F686" s="74"/>
    </row>
    <row r="687" spans="1:6" ht="15">
      <c r="A687" s="171"/>
      <c r="B687" s="6" t="s">
        <v>766</v>
      </c>
      <c r="C687" s="9"/>
      <c r="D687" s="6"/>
      <c r="E687" s="58"/>
      <c r="F687" s="74"/>
    </row>
    <row r="688" spans="1:6" ht="15">
      <c r="A688" s="171"/>
      <c r="B688" s="6" t="s">
        <v>767</v>
      </c>
      <c r="C688" s="9"/>
      <c r="D688" s="6">
        <v>250</v>
      </c>
      <c r="E688" s="58">
        <v>23.1336</v>
      </c>
      <c r="F688" s="74">
        <f>ROUND((100-E688)/100*D688,1)</f>
        <v>192.2</v>
      </c>
    </row>
    <row r="689" spans="1:6" ht="15">
      <c r="A689" s="171"/>
      <c r="B689" s="6" t="s">
        <v>768</v>
      </c>
      <c r="C689" s="9"/>
      <c r="D689" s="6"/>
      <c r="E689" s="58"/>
      <c r="F689" s="74"/>
    </row>
    <row r="690" spans="1:6" ht="15">
      <c r="A690" s="171"/>
      <c r="B690" s="6" t="s">
        <v>769</v>
      </c>
      <c r="C690" s="9"/>
      <c r="D690" s="6"/>
      <c r="E690" s="58"/>
      <c r="F690" s="74"/>
    </row>
    <row r="691" spans="1:6" ht="15">
      <c r="A691" s="171"/>
      <c r="B691" s="6" t="s">
        <v>770</v>
      </c>
      <c r="C691" s="9"/>
      <c r="D691" s="6"/>
      <c r="E691" s="58"/>
      <c r="F691" s="74"/>
    </row>
    <row r="692" spans="1:6" ht="15">
      <c r="A692" s="171"/>
      <c r="B692" s="6" t="s">
        <v>771</v>
      </c>
      <c r="C692" s="9"/>
      <c r="D692" s="6"/>
      <c r="E692" s="58"/>
      <c r="F692" s="74"/>
    </row>
    <row r="693" spans="1:6" ht="15" customHeight="1">
      <c r="A693" s="162"/>
      <c r="B693" s="20" t="s">
        <v>772</v>
      </c>
      <c r="C693" s="9"/>
      <c r="D693" s="6">
        <v>630</v>
      </c>
      <c r="E693" s="58">
        <v>6.148253968253968</v>
      </c>
      <c r="F693" s="74">
        <f>ROUND((100-E693)/100*D693,1)</f>
        <v>591.3</v>
      </c>
    </row>
    <row r="694" spans="1:6" ht="15">
      <c r="A694" s="162"/>
      <c r="B694" s="20" t="s">
        <v>773</v>
      </c>
      <c r="C694" s="21"/>
      <c r="D694" s="20"/>
      <c r="E694" s="58"/>
      <c r="F694" s="74"/>
    </row>
    <row r="695" spans="1:6" ht="15.75">
      <c r="A695" s="162"/>
      <c r="B695" s="20" t="s">
        <v>774</v>
      </c>
      <c r="C695" s="30" t="s">
        <v>775</v>
      </c>
      <c r="D695" s="20"/>
      <c r="E695" s="58"/>
      <c r="F695" s="74"/>
    </row>
    <row r="696" spans="1:6" ht="15" customHeight="1">
      <c r="A696" s="162"/>
      <c r="B696" s="20" t="s">
        <v>776</v>
      </c>
      <c r="C696" s="21"/>
      <c r="D696" s="20"/>
      <c r="E696" s="58"/>
      <c r="F696" s="74"/>
    </row>
    <row r="697" spans="1:6" ht="15" customHeight="1">
      <c r="A697" s="162"/>
      <c r="B697" s="20" t="s">
        <v>777</v>
      </c>
      <c r="C697" s="21"/>
      <c r="D697" s="20"/>
      <c r="E697" s="58"/>
      <c r="F697" s="74"/>
    </row>
    <row r="698" spans="1:6" ht="15">
      <c r="A698" s="162"/>
      <c r="B698" s="20" t="s">
        <v>778</v>
      </c>
      <c r="C698" s="9"/>
      <c r="D698" s="6">
        <v>630</v>
      </c>
      <c r="E698" s="58">
        <v>10.176666666666666</v>
      </c>
      <c r="F698" s="74">
        <f>ROUND((100-E698)/100*D698,1)</f>
        <v>565.9</v>
      </c>
    </row>
    <row r="699" spans="1:6" ht="15">
      <c r="A699" s="162"/>
      <c r="B699" s="20" t="s">
        <v>779</v>
      </c>
      <c r="C699" s="21"/>
      <c r="D699" s="20"/>
      <c r="E699" s="58"/>
      <c r="F699" s="74"/>
    </row>
    <row r="700" spans="1:6" ht="15">
      <c r="A700" s="162"/>
      <c r="B700" s="20" t="s">
        <v>780</v>
      </c>
      <c r="C700" s="21"/>
      <c r="D700" s="20"/>
      <c r="E700" s="58"/>
      <c r="F700" s="74"/>
    </row>
    <row r="701" spans="1:6" ht="15.75" customHeight="1">
      <c r="A701" s="163" t="s">
        <v>375</v>
      </c>
      <c r="B701" s="20" t="s">
        <v>781</v>
      </c>
      <c r="C701" s="9"/>
      <c r="D701" s="6">
        <v>400</v>
      </c>
      <c r="E701" s="58">
        <v>27.37</v>
      </c>
      <c r="F701" s="74">
        <f>ROUND((100-E701)/100*D701,1)</f>
        <v>290.5</v>
      </c>
    </row>
    <row r="702" spans="1:6" ht="15" customHeight="1">
      <c r="A702" s="163"/>
      <c r="B702" s="20" t="s">
        <v>782</v>
      </c>
      <c r="C702" s="181" t="s">
        <v>783</v>
      </c>
      <c r="D702" s="20"/>
      <c r="E702" s="58"/>
      <c r="F702" s="74"/>
    </row>
    <row r="703" spans="1:6" ht="15" customHeight="1">
      <c r="A703" s="163"/>
      <c r="B703" s="20" t="s">
        <v>784</v>
      </c>
      <c r="C703" s="181"/>
      <c r="D703" s="20"/>
      <c r="E703" s="58"/>
      <c r="F703" s="74"/>
    </row>
    <row r="704" spans="1:6" ht="15">
      <c r="A704" s="163"/>
      <c r="B704" s="20" t="s">
        <v>785</v>
      </c>
      <c r="C704" s="181"/>
      <c r="D704" s="20"/>
      <c r="E704" s="58"/>
      <c r="F704" s="74"/>
    </row>
    <row r="705" spans="1:6" ht="15">
      <c r="A705" s="163"/>
      <c r="B705" s="20" t="s">
        <v>786</v>
      </c>
      <c r="C705" s="21"/>
      <c r="D705" s="20"/>
      <c r="E705" s="58"/>
      <c r="F705" s="74"/>
    </row>
    <row r="706" spans="1:6" ht="15">
      <c r="A706" s="163"/>
      <c r="B706" s="20" t="s">
        <v>787</v>
      </c>
      <c r="C706" s="21"/>
      <c r="D706" s="20"/>
      <c r="E706" s="58"/>
      <c r="F706" s="74"/>
    </row>
    <row r="707" spans="1:6" ht="15">
      <c r="A707" s="163"/>
      <c r="B707" s="20" t="s">
        <v>788</v>
      </c>
      <c r="C707" s="21"/>
      <c r="D707" s="20"/>
      <c r="E707" s="58"/>
      <c r="F707" s="74"/>
    </row>
    <row r="708" spans="1:6" ht="15">
      <c r="A708" s="163"/>
      <c r="B708" s="20" t="s">
        <v>789</v>
      </c>
      <c r="C708" s="21"/>
      <c r="D708" s="20"/>
      <c r="E708" s="58"/>
      <c r="F708" s="74"/>
    </row>
    <row r="709" spans="1:6" ht="15">
      <c r="A709" s="163"/>
      <c r="B709" s="20" t="s">
        <v>790</v>
      </c>
      <c r="C709" s="21"/>
      <c r="D709" s="20"/>
      <c r="E709" s="58"/>
      <c r="F709" s="74"/>
    </row>
    <row r="710" spans="1:6" ht="15">
      <c r="A710" s="163"/>
      <c r="B710" s="20" t="s">
        <v>791</v>
      </c>
      <c r="C710" s="21"/>
      <c r="D710" s="20"/>
      <c r="E710" s="58"/>
      <c r="F710" s="74"/>
    </row>
    <row r="711" spans="1:6" ht="15">
      <c r="A711" s="163"/>
      <c r="B711" s="20" t="s">
        <v>792</v>
      </c>
      <c r="C711" s="21"/>
      <c r="D711" s="20"/>
      <c r="E711" s="58"/>
      <c r="F711" s="74"/>
    </row>
    <row r="712" spans="1:6" ht="15">
      <c r="A712" s="163"/>
      <c r="B712" s="20" t="s">
        <v>793</v>
      </c>
      <c r="C712" s="21"/>
      <c r="D712" s="20"/>
      <c r="E712" s="58"/>
      <c r="F712" s="74"/>
    </row>
    <row r="713" spans="1:6" ht="15">
      <c r="A713" s="163"/>
      <c r="B713" s="20" t="s">
        <v>794</v>
      </c>
      <c r="C713" s="9"/>
      <c r="D713" s="6">
        <v>400</v>
      </c>
      <c r="E713" s="58">
        <v>15.18</v>
      </c>
      <c r="F713" s="74">
        <f>ROUND((100-E713)/100*D713,1)</f>
        <v>339.3</v>
      </c>
    </row>
    <row r="714" spans="1:6" ht="15">
      <c r="A714" s="163"/>
      <c r="B714" s="20" t="s">
        <v>795</v>
      </c>
      <c r="C714" s="21"/>
      <c r="D714" s="15"/>
      <c r="E714" s="58"/>
      <c r="F714" s="74"/>
    </row>
    <row r="715" spans="1:6" ht="15">
      <c r="A715" s="163"/>
      <c r="B715" s="20" t="s">
        <v>796</v>
      </c>
      <c r="C715" s="21"/>
      <c r="D715" s="22"/>
      <c r="E715" s="58"/>
      <c r="F715" s="74"/>
    </row>
    <row r="716" spans="1:6" ht="15">
      <c r="A716" s="163"/>
      <c r="B716" s="20" t="s">
        <v>797</v>
      </c>
      <c r="C716" s="21"/>
      <c r="D716" s="22"/>
      <c r="E716" s="58"/>
      <c r="F716" s="74"/>
    </row>
    <row r="717" spans="1:6" ht="15">
      <c r="A717" s="163"/>
      <c r="B717" s="20" t="s">
        <v>798</v>
      </c>
      <c r="C717" s="21"/>
      <c r="D717" s="20"/>
      <c r="E717" s="58"/>
      <c r="F717" s="74"/>
    </row>
    <row r="718" spans="1:6" ht="15">
      <c r="A718" s="163"/>
      <c r="B718" s="20" t="s">
        <v>799</v>
      </c>
      <c r="C718" s="21"/>
      <c r="D718" s="20"/>
      <c r="E718" s="58"/>
      <c r="F718" s="74"/>
    </row>
    <row r="719" spans="1:6" ht="15">
      <c r="A719" s="163"/>
      <c r="B719" s="6" t="s">
        <v>800</v>
      </c>
      <c r="C719" s="9"/>
      <c r="D719" s="6"/>
      <c r="E719" s="58"/>
      <c r="F719" s="74"/>
    </row>
    <row r="720" spans="1:6" ht="15">
      <c r="A720" s="163"/>
      <c r="B720" s="20" t="s">
        <v>801</v>
      </c>
      <c r="C720" s="9"/>
      <c r="D720" s="6"/>
      <c r="E720" s="58"/>
      <c r="F720" s="74"/>
    </row>
    <row r="721" spans="1:6" s="77" customFormat="1" ht="15.75" customHeight="1">
      <c r="A721" s="171" t="s">
        <v>281</v>
      </c>
      <c r="B721" s="6" t="s">
        <v>802</v>
      </c>
      <c r="C721" s="181" t="s">
        <v>803</v>
      </c>
      <c r="D721" s="6">
        <v>250</v>
      </c>
      <c r="E721" s="76">
        <v>18.2736</v>
      </c>
      <c r="F721" s="74">
        <f>ROUND((100-E721)/100*D721,1)</f>
        <v>204.3</v>
      </c>
    </row>
    <row r="722" spans="1:6" ht="15" customHeight="1">
      <c r="A722" s="171"/>
      <c r="B722" s="6" t="s">
        <v>804</v>
      </c>
      <c r="C722" s="181"/>
      <c r="D722" s="6"/>
      <c r="E722" s="58"/>
      <c r="F722" s="74"/>
    </row>
    <row r="723" spans="1:6" ht="15" customHeight="1">
      <c r="A723" s="171"/>
      <c r="B723" s="6" t="s">
        <v>805</v>
      </c>
      <c r="C723" s="181"/>
      <c r="D723" s="6"/>
      <c r="E723" s="58"/>
      <c r="F723" s="74"/>
    </row>
    <row r="724" spans="1:6" ht="36" customHeight="1">
      <c r="A724" s="90" t="s">
        <v>806</v>
      </c>
      <c r="B724" s="6" t="s">
        <v>807</v>
      </c>
      <c r="C724" s="29" t="s">
        <v>808</v>
      </c>
      <c r="D724" s="6">
        <v>100</v>
      </c>
      <c r="E724" s="58">
        <v>14.16</v>
      </c>
      <c r="F724" s="74">
        <f>ROUND((100-E724)/100*D724,1)</f>
        <v>85.8</v>
      </c>
    </row>
    <row r="725" spans="1:6" ht="31.5">
      <c r="A725" s="91"/>
      <c r="B725" s="6" t="s">
        <v>809</v>
      </c>
      <c r="C725" s="29" t="s">
        <v>810</v>
      </c>
      <c r="D725" s="6">
        <v>400</v>
      </c>
      <c r="E725" s="58">
        <v>8.5995</v>
      </c>
      <c r="F725" s="74">
        <f>ROUND((100-E725)/100*D725,1)</f>
        <v>365.6</v>
      </c>
    </row>
    <row r="726" spans="1:6" ht="15" customHeight="1">
      <c r="A726" s="91"/>
      <c r="B726" s="6" t="s">
        <v>811</v>
      </c>
      <c r="C726" s="29"/>
      <c r="D726" s="6"/>
      <c r="E726" s="58"/>
      <c r="F726" s="74"/>
    </row>
    <row r="727" spans="1:6" ht="15" customHeight="1">
      <c r="A727" s="91"/>
      <c r="B727" s="80" t="s">
        <v>812</v>
      </c>
      <c r="C727" s="29" t="s">
        <v>813</v>
      </c>
      <c r="D727" s="6">
        <v>160</v>
      </c>
      <c r="E727" s="58">
        <v>3.19</v>
      </c>
      <c r="F727" s="74">
        <f>ROUND((100-E727)/100*D727,1)</f>
        <v>154.9</v>
      </c>
    </row>
    <row r="728" spans="1:6" ht="15.75" customHeight="1">
      <c r="A728" s="162" t="s">
        <v>252</v>
      </c>
      <c r="B728" s="6" t="s">
        <v>814</v>
      </c>
      <c r="C728" s="181" t="s">
        <v>815</v>
      </c>
      <c r="D728" s="6">
        <v>400</v>
      </c>
      <c r="E728" s="58">
        <v>21.9225</v>
      </c>
      <c r="F728" s="74">
        <f>ROUND((100-E728)/100*D728,1)</f>
        <v>312.3</v>
      </c>
    </row>
    <row r="729" spans="1:6" ht="15" customHeight="1">
      <c r="A729" s="162"/>
      <c r="B729" s="6" t="s">
        <v>816</v>
      </c>
      <c r="C729" s="181"/>
      <c r="D729" s="6"/>
      <c r="E729" s="58"/>
      <c r="F729" s="74"/>
    </row>
    <row r="730" spans="1:6" ht="15" customHeight="1">
      <c r="A730" s="162"/>
      <c r="B730" s="6" t="s">
        <v>817</v>
      </c>
      <c r="C730" s="181"/>
      <c r="D730" s="6"/>
      <c r="E730" s="58"/>
      <c r="F730" s="74"/>
    </row>
    <row r="731" spans="1:6" ht="15" customHeight="1">
      <c r="A731" s="162"/>
      <c r="B731" s="6" t="s">
        <v>818</v>
      </c>
      <c r="C731" s="181"/>
      <c r="D731" s="6"/>
      <c r="E731" s="58"/>
      <c r="F731" s="74"/>
    </row>
    <row r="732" spans="1:6" ht="15">
      <c r="A732" s="162"/>
      <c r="B732" s="6" t="s">
        <v>819</v>
      </c>
      <c r="C732" s="9"/>
      <c r="D732" s="6">
        <v>400</v>
      </c>
      <c r="E732" s="58">
        <v>4.332</v>
      </c>
      <c r="F732" s="74">
        <f>ROUND((100-E732)/100*D732,1)</f>
        <v>382.7</v>
      </c>
    </row>
    <row r="733" spans="1:6" ht="15">
      <c r="A733" s="162"/>
      <c r="B733" s="6" t="s">
        <v>174</v>
      </c>
      <c r="C733" s="9"/>
      <c r="D733" s="6"/>
      <c r="E733" s="58"/>
      <c r="F733" s="74"/>
    </row>
    <row r="734" spans="1:6" ht="15">
      <c r="A734" s="162"/>
      <c r="B734" s="6" t="s">
        <v>820</v>
      </c>
      <c r="C734" s="9"/>
      <c r="D734" s="6"/>
      <c r="E734" s="58"/>
      <c r="F734" s="74"/>
    </row>
    <row r="735" spans="1:6" ht="25.5" customHeight="1">
      <c r="A735" s="191" t="s">
        <v>755</v>
      </c>
      <c r="B735" s="9" t="s">
        <v>821</v>
      </c>
      <c r="C735" s="9"/>
      <c r="D735" s="6">
        <v>400</v>
      </c>
      <c r="E735" s="58">
        <v>19.7225</v>
      </c>
      <c r="F735" s="74">
        <f>ROUND((100-E735)/100*D735,1)</f>
        <v>321.1</v>
      </c>
    </row>
    <row r="736" spans="1:6" ht="15" customHeight="1">
      <c r="A736" s="191"/>
      <c r="B736" s="6" t="s">
        <v>40</v>
      </c>
      <c r="C736" s="29" t="s">
        <v>822</v>
      </c>
      <c r="D736" s="6"/>
      <c r="E736" s="58"/>
      <c r="F736" s="74"/>
    </row>
    <row r="737" spans="1:6" ht="15">
      <c r="A737" s="191"/>
      <c r="B737" s="6" t="s">
        <v>823</v>
      </c>
      <c r="C737" s="9"/>
      <c r="D737" s="6"/>
      <c r="E737" s="58"/>
      <c r="F737" s="74"/>
    </row>
    <row r="738" spans="1:6" ht="15">
      <c r="A738" s="191"/>
      <c r="B738" s="6" t="s">
        <v>824</v>
      </c>
      <c r="C738" s="9"/>
      <c r="D738" s="6"/>
      <c r="E738" s="58"/>
      <c r="F738" s="74"/>
    </row>
    <row r="739" spans="1:6" ht="16.5" customHeight="1">
      <c r="A739" s="191"/>
      <c r="B739" s="6" t="s">
        <v>825</v>
      </c>
      <c r="C739" s="9"/>
      <c r="D739" s="6">
        <v>400</v>
      </c>
      <c r="E739" s="58">
        <v>16.94925</v>
      </c>
      <c r="F739" s="74">
        <f>ROUND((100-E739)/100*D739,1)</f>
        <v>332.2</v>
      </c>
    </row>
    <row r="740" spans="1:6" ht="15" customHeight="1">
      <c r="A740" s="191"/>
      <c r="B740" s="6" t="s">
        <v>826</v>
      </c>
      <c r="C740" s="29"/>
      <c r="D740" s="35"/>
      <c r="E740" s="58"/>
      <c r="F740" s="74"/>
    </row>
    <row r="741" spans="1:6" ht="15.75">
      <c r="A741" s="191"/>
      <c r="B741" s="6" t="s">
        <v>827</v>
      </c>
      <c r="C741" s="29" t="s">
        <v>828</v>
      </c>
      <c r="D741" s="36"/>
      <c r="E741" s="58"/>
      <c r="F741" s="74"/>
    </row>
    <row r="742" spans="1:6" ht="15">
      <c r="A742" s="191"/>
      <c r="B742" s="6" t="s">
        <v>829</v>
      </c>
      <c r="C742" s="9"/>
      <c r="D742" s="36"/>
      <c r="E742" s="58"/>
      <c r="F742" s="74"/>
    </row>
    <row r="743" spans="1:6" ht="15">
      <c r="A743" s="191"/>
      <c r="B743" s="6" t="s">
        <v>830</v>
      </c>
      <c r="C743" s="9"/>
      <c r="D743" s="6">
        <v>400</v>
      </c>
      <c r="E743" s="58">
        <v>12.305</v>
      </c>
      <c r="F743" s="74">
        <f>ROUND((100-E743)/100*D743,1)</f>
        <v>350.8</v>
      </c>
    </row>
    <row r="744" spans="1:6" ht="15">
      <c r="A744" s="191"/>
      <c r="B744" s="6" t="s">
        <v>831</v>
      </c>
      <c r="C744" s="9"/>
      <c r="D744" s="36"/>
      <c r="E744" s="58"/>
      <c r="F744" s="74"/>
    </row>
    <row r="745" spans="1:6" ht="15">
      <c r="A745" s="191"/>
      <c r="B745" s="6" t="s">
        <v>374</v>
      </c>
      <c r="C745" s="9"/>
      <c r="D745" s="35"/>
      <c r="E745" s="58"/>
      <c r="F745" s="74"/>
    </row>
    <row r="746" spans="1:6" ht="15">
      <c r="A746" s="191"/>
      <c r="B746" s="6" t="s">
        <v>40</v>
      </c>
      <c r="C746" s="9"/>
      <c r="D746" s="35"/>
      <c r="E746" s="58"/>
      <c r="F746" s="74"/>
    </row>
    <row r="747" spans="1:6" ht="15">
      <c r="A747" s="191"/>
      <c r="B747" s="6" t="s">
        <v>832</v>
      </c>
      <c r="C747" s="9"/>
      <c r="D747" s="35"/>
      <c r="E747" s="58"/>
      <c r="F747" s="74"/>
    </row>
    <row r="748" spans="1:6" ht="15.75" customHeight="1">
      <c r="A748" s="163" t="s">
        <v>705</v>
      </c>
      <c r="B748" s="6" t="s">
        <v>833</v>
      </c>
      <c r="C748" s="9"/>
      <c r="D748" s="6">
        <v>250</v>
      </c>
      <c r="E748" s="58">
        <v>66.172</v>
      </c>
      <c r="F748" s="74">
        <f>ROUND((100-E748)/100*D748,1)</f>
        <v>84.6</v>
      </c>
    </row>
    <row r="749" spans="1:6" ht="15" customHeight="1">
      <c r="A749" s="163"/>
      <c r="B749" s="6" t="s">
        <v>834</v>
      </c>
      <c r="C749" s="181" t="s">
        <v>835</v>
      </c>
      <c r="D749" s="6"/>
      <c r="E749" s="58"/>
      <c r="F749" s="74"/>
    </row>
    <row r="750" spans="1:6" ht="15" customHeight="1">
      <c r="A750" s="163"/>
      <c r="B750" s="6" t="s">
        <v>836</v>
      </c>
      <c r="C750" s="181"/>
      <c r="D750" s="6"/>
      <c r="E750" s="58"/>
      <c r="F750" s="74"/>
    </row>
    <row r="751" spans="1:6" ht="15" customHeight="1">
      <c r="A751" s="163"/>
      <c r="B751" s="6" t="s">
        <v>837</v>
      </c>
      <c r="C751" s="181"/>
      <c r="D751" s="6"/>
      <c r="E751" s="58"/>
      <c r="F751" s="74"/>
    </row>
    <row r="752" spans="1:6" ht="15">
      <c r="A752" s="163"/>
      <c r="B752" s="6" t="s">
        <v>838</v>
      </c>
      <c r="C752" s="9"/>
      <c r="D752" s="6">
        <v>400</v>
      </c>
      <c r="E752" s="58">
        <v>35.72775</v>
      </c>
      <c r="F752" s="74">
        <f>ROUND((100-E752)/100*D752,1)</f>
        <v>257.1</v>
      </c>
    </row>
    <row r="753" spans="1:6" ht="15.75" customHeight="1">
      <c r="A753" s="163"/>
      <c r="B753" s="6" t="s">
        <v>839</v>
      </c>
      <c r="C753" s="181" t="s">
        <v>840</v>
      </c>
      <c r="D753" s="6"/>
      <c r="E753" s="58"/>
      <c r="F753" s="74"/>
    </row>
    <row r="754" spans="1:6" ht="15" customHeight="1">
      <c r="A754" s="163"/>
      <c r="B754" s="6" t="s">
        <v>841</v>
      </c>
      <c r="C754" s="181"/>
      <c r="D754" s="6"/>
      <c r="E754" s="58"/>
      <c r="F754" s="74"/>
    </row>
    <row r="755" spans="1:6" ht="15" customHeight="1">
      <c r="A755" s="163"/>
      <c r="B755" s="6" t="s">
        <v>842</v>
      </c>
      <c r="C755" s="181"/>
      <c r="D755" s="6"/>
      <c r="E755" s="58"/>
      <c r="F755" s="74"/>
    </row>
    <row r="756" spans="1:6" ht="15" customHeight="1">
      <c r="A756" s="163"/>
      <c r="B756" s="6" t="s">
        <v>843</v>
      </c>
      <c r="C756" s="181"/>
      <c r="D756" s="6"/>
      <c r="E756" s="58"/>
      <c r="F756" s="74"/>
    </row>
    <row r="757" spans="1:6" ht="15">
      <c r="A757" s="163"/>
      <c r="B757" s="6" t="s">
        <v>844</v>
      </c>
      <c r="C757" s="181"/>
      <c r="D757" s="6"/>
      <c r="E757" s="58"/>
      <c r="F757" s="74"/>
    </row>
    <row r="758" spans="1:6" ht="15">
      <c r="A758" s="163"/>
      <c r="B758" s="6" t="s">
        <v>845</v>
      </c>
      <c r="C758" s="181"/>
      <c r="D758" s="6"/>
      <c r="E758" s="58"/>
      <c r="F758" s="74"/>
    </row>
    <row r="759" spans="1:6" ht="15.75" customHeight="1">
      <c r="A759" s="163"/>
      <c r="B759" s="17" t="s">
        <v>846</v>
      </c>
      <c r="C759" s="181" t="s">
        <v>847</v>
      </c>
      <c r="D759" s="6">
        <v>250</v>
      </c>
      <c r="E759" s="58">
        <v>19.0344</v>
      </c>
      <c r="F759" s="74">
        <f>ROUND((100-E759)/100*D759,1)</f>
        <v>202.4</v>
      </c>
    </row>
    <row r="760" spans="1:6" ht="15.75" customHeight="1">
      <c r="A760" s="163"/>
      <c r="B760" s="17" t="s">
        <v>848</v>
      </c>
      <c r="C760" s="181"/>
      <c r="D760" s="31"/>
      <c r="E760" s="58"/>
      <c r="F760" s="74"/>
    </row>
    <row r="761" spans="1:6" ht="15" customHeight="1">
      <c r="A761" s="163"/>
      <c r="B761" s="17" t="s">
        <v>849</v>
      </c>
      <c r="C761" s="181"/>
      <c r="D761" s="31"/>
      <c r="E761" s="58"/>
      <c r="F761" s="74"/>
    </row>
    <row r="762" spans="1:6" ht="26.25" customHeight="1">
      <c r="A762" s="163"/>
      <c r="B762" s="17" t="s">
        <v>850</v>
      </c>
      <c r="C762" s="181" t="s">
        <v>851</v>
      </c>
      <c r="D762" s="6">
        <v>100</v>
      </c>
      <c r="E762" s="58">
        <v>56.376</v>
      </c>
      <c r="F762" s="74">
        <f>ROUND((100-E762)/100*D762,1)</f>
        <v>43.6</v>
      </c>
    </row>
    <row r="763" spans="1:6" ht="27" customHeight="1">
      <c r="A763" s="163"/>
      <c r="B763" s="6" t="s">
        <v>852</v>
      </c>
      <c r="C763" s="181"/>
      <c r="D763" s="6"/>
      <c r="E763" s="58"/>
      <c r="F763" s="74"/>
    </row>
    <row r="764" spans="1:6" ht="29.25" customHeight="1">
      <c r="A764" s="163"/>
      <c r="B764" s="6" t="s">
        <v>167</v>
      </c>
      <c r="C764" s="181"/>
      <c r="D764" s="6"/>
      <c r="E764" s="58"/>
      <c r="F764" s="74"/>
    </row>
    <row r="765" spans="1:6" ht="15.75" customHeight="1">
      <c r="A765" s="162" t="s">
        <v>252</v>
      </c>
      <c r="B765" s="6" t="s">
        <v>855</v>
      </c>
      <c r="C765" s="194" t="s">
        <v>856</v>
      </c>
      <c r="D765" s="6">
        <v>400</v>
      </c>
      <c r="E765" s="58">
        <v>6.67</v>
      </c>
      <c r="F765" s="74">
        <f>ROUND((100-E765)/100*D765,1)</f>
        <v>373.3</v>
      </c>
    </row>
    <row r="766" spans="1:6" ht="15.75" customHeight="1">
      <c r="A766" s="162"/>
      <c r="B766" s="6" t="s">
        <v>857</v>
      </c>
      <c r="C766" s="194"/>
      <c r="D766" s="6"/>
      <c r="E766" s="58"/>
      <c r="F766" s="74"/>
    </row>
    <row r="767" spans="1:6" ht="15">
      <c r="A767" s="162"/>
      <c r="B767" s="6" t="s">
        <v>858</v>
      </c>
      <c r="C767" s="194"/>
      <c r="D767" s="6"/>
      <c r="E767" s="58"/>
      <c r="F767" s="74"/>
    </row>
    <row r="768" spans="1:6" ht="15">
      <c r="A768" s="162"/>
      <c r="B768" s="6" t="s">
        <v>859</v>
      </c>
      <c r="C768" s="194"/>
      <c r="D768" s="6">
        <v>400</v>
      </c>
      <c r="E768" s="58">
        <v>10.68</v>
      </c>
      <c r="F768" s="74">
        <f>ROUND((100-E768)/100*D768,1)</f>
        <v>357.3</v>
      </c>
    </row>
    <row r="769" spans="1:6" ht="15">
      <c r="A769" s="162"/>
      <c r="B769" s="6" t="s">
        <v>860</v>
      </c>
      <c r="C769" s="194"/>
      <c r="D769" s="6"/>
      <c r="E769" s="58"/>
      <c r="F769" s="74"/>
    </row>
    <row r="770" spans="1:6" ht="15">
      <c r="A770" s="162"/>
      <c r="B770" s="6" t="s">
        <v>861</v>
      </c>
      <c r="C770" s="194"/>
      <c r="D770" s="6"/>
      <c r="E770" s="58"/>
      <c r="F770" s="74"/>
    </row>
    <row r="771" spans="1:6" ht="15.75" customHeight="1">
      <c r="A771" s="162"/>
      <c r="B771" s="6" t="s">
        <v>862</v>
      </c>
      <c r="C771" s="10" t="s">
        <v>863</v>
      </c>
      <c r="D771" s="6">
        <v>400</v>
      </c>
      <c r="E771" s="58">
        <v>4.503</v>
      </c>
      <c r="F771" s="74">
        <f>ROUND((100-E771)/100*D771,1)</f>
        <v>382</v>
      </c>
    </row>
    <row r="772" spans="1:6" ht="15.75" customHeight="1">
      <c r="A772" s="162"/>
      <c r="B772" s="6" t="s">
        <v>864</v>
      </c>
      <c r="C772" s="9"/>
      <c r="D772" s="6">
        <v>400</v>
      </c>
      <c r="E772" s="58">
        <v>8.892</v>
      </c>
      <c r="F772" s="74">
        <f>ROUND((100-E772)/100*D772,1)</f>
        <v>364.4</v>
      </c>
    </row>
    <row r="773" spans="1:6" ht="15.75" customHeight="1">
      <c r="A773" s="162"/>
      <c r="B773" s="6" t="s">
        <v>865</v>
      </c>
      <c r="C773" s="184" t="s">
        <v>866</v>
      </c>
      <c r="D773" s="6"/>
      <c r="E773" s="58"/>
      <c r="F773" s="74"/>
    </row>
    <row r="774" spans="1:6" ht="15">
      <c r="A774" s="162"/>
      <c r="B774" s="6" t="s">
        <v>867</v>
      </c>
      <c r="C774" s="184"/>
      <c r="D774" s="6"/>
      <c r="E774" s="58"/>
      <c r="F774" s="74"/>
    </row>
    <row r="775" spans="1:6" ht="15">
      <c r="A775" s="162"/>
      <c r="B775" s="6" t="s">
        <v>868</v>
      </c>
      <c r="C775" s="184"/>
      <c r="D775" s="6"/>
      <c r="E775" s="58"/>
      <c r="F775" s="74"/>
    </row>
    <row r="776" spans="1:6" ht="15">
      <c r="A776" s="162"/>
      <c r="B776" s="6" t="s">
        <v>869</v>
      </c>
      <c r="C776" s="184"/>
      <c r="D776" s="6"/>
      <c r="E776" s="58"/>
      <c r="F776" s="74"/>
    </row>
    <row r="777" spans="1:6" ht="15.75" customHeight="1">
      <c r="A777" s="163" t="s">
        <v>375</v>
      </c>
      <c r="B777" s="6" t="s">
        <v>870</v>
      </c>
      <c r="C777" s="37"/>
      <c r="D777" s="6">
        <v>315</v>
      </c>
      <c r="E777" s="58">
        <v>6.453333333333333</v>
      </c>
      <c r="F777" s="74">
        <f>ROUND((100-E777)/100*D777,1)</f>
        <v>294.7</v>
      </c>
    </row>
    <row r="778" spans="1:6" ht="15.75" customHeight="1">
      <c r="A778" s="163"/>
      <c r="B778" s="6" t="s">
        <v>871</v>
      </c>
      <c r="C778" s="181" t="s">
        <v>872</v>
      </c>
      <c r="D778" s="31"/>
      <c r="E778" s="58"/>
      <c r="F778" s="74"/>
    </row>
    <row r="779" spans="1:6" ht="15">
      <c r="A779" s="163"/>
      <c r="B779" s="6" t="s">
        <v>873</v>
      </c>
      <c r="C779" s="181"/>
      <c r="D779" s="31"/>
      <c r="E779" s="58"/>
      <c r="F779" s="74"/>
    </row>
    <row r="780" spans="1:6" ht="15.75" customHeight="1">
      <c r="A780" s="163"/>
      <c r="B780" s="6" t="s">
        <v>874</v>
      </c>
      <c r="C780" s="194" t="s">
        <v>875</v>
      </c>
      <c r="D780" s="6">
        <v>400</v>
      </c>
      <c r="E780" s="58">
        <v>8.723</v>
      </c>
      <c r="F780" s="74">
        <f>ROUND((100-E780)/100*D780,1)</f>
        <v>365.1</v>
      </c>
    </row>
    <row r="781" spans="1:6" ht="15">
      <c r="A781" s="163"/>
      <c r="B781" s="6" t="s">
        <v>876</v>
      </c>
      <c r="C781" s="194"/>
      <c r="D781" s="6"/>
      <c r="E781" s="58"/>
      <c r="F781" s="74"/>
    </row>
    <row r="782" spans="1:6" ht="15">
      <c r="A782" s="163"/>
      <c r="B782" s="6" t="s">
        <v>877</v>
      </c>
      <c r="C782" s="194"/>
      <c r="D782" s="6"/>
      <c r="E782" s="58"/>
      <c r="F782" s="74"/>
    </row>
    <row r="783" spans="1:6" ht="15">
      <c r="A783" s="163"/>
      <c r="B783" s="6" t="s">
        <v>878</v>
      </c>
      <c r="C783" s="194"/>
      <c r="D783" s="6"/>
      <c r="E783" s="58"/>
      <c r="F783" s="74"/>
    </row>
    <row r="784" spans="1:6" ht="15">
      <c r="A784" s="163"/>
      <c r="B784" s="6" t="s">
        <v>879</v>
      </c>
      <c r="C784" s="16"/>
      <c r="D784" s="6">
        <v>400</v>
      </c>
      <c r="E784" s="58">
        <v>11.8695</v>
      </c>
      <c r="F784" s="74">
        <f>ROUND((100-E784)/100*D784,1)</f>
        <v>352.5</v>
      </c>
    </row>
    <row r="785" spans="1:6" ht="15">
      <c r="A785" s="163"/>
      <c r="B785" s="6" t="s">
        <v>880</v>
      </c>
      <c r="C785" s="16"/>
      <c r="D785" s="6"/>
      <c r="E785" s="58"/>
      <c r="F785" s="74"/>
    </row>
    <row r="786" spans="1:6" ht="15">
      <c r="A786" s="163"/>
      <c r="B786" s="6" t="s">
        <v>881</v>
      </c>
      <c r="C786" s="9"/>
      <c r="D786" s="6"/>
      <c r="E786" s="58"/>
      <c r="F786" s="74"/>
    </row>
    <row r="787" spans="1:6" ht="15">
      <c r="A787" s="163"/>
      <c r="B787" s="6" t="s">
        <v>882</v>
      </c>
      <c r="C787" s="9"/>
      <c r="D787" s="6"/>
      <c r="E787" s="58"/>
      <c r="F787" s="74"/>
    </row>
    <row r="788" spans="1:6" ht="15">
      <c r="A788" s="163"/>
      <c r="B788" s="6" t="s">
        <v>883</v>
      </c>
      <c r="C788" s="9"/>
      <c r="D788" s="6"/>
      <c r="E788" s="58"/>
      <c r="F788" s="74"/>
    </row>
    <row r="789" spans="1:6" ht="15">
      <c r="A789" s="163"/>
      <c r="B789" s="6" t="s">
        <v>884</v>
      </c>
      <c r="C789" s="9"/>
      <c r="D789" s="6"/>
      <c r="E789" s="58"/>
      <c r="F789" s="74"/>
    </row>
    <row r="790" spans="1:6" ht="15.75" customHeight="1">
      <c r="A790" s="163"/>
      <c r="B790" s="6" t="s">
        <v>885</v>
      </c>
      <c r="C790" s="9"/>
      <c r="D790" s="6">
        <v>320</v>
      </c>
      <c r="E790" s="58">
        <v>21.655</v>
      </c>
      <c r="F790" s="74">
        <f>ROUND((100-E790)/100*D790,1)</f>
        <v>250.7</v>
      </c>
    </row>
    <row r="791" spans="1:6" ht="15" customHeight="1">
      <c r="A791" s="163"/>
      <c r="B791" s="7" t="s">
        <v>886</v>
      </c>
      <c r="C791" s="181" t="s">
        <v>887</v>
      </c>
      <c r="D791" s="6"/>
      <c r="E791" s="58"/>
      <c r="F791" s="74"/>
    </row>
    <row r="792" spans="1:6" ht="15" customHeight="1">
      <c r="A792" s="163"/>
      <c r="B792" s="7" t="s">
        <v>888</v>
      </c>
      <c r="C792" s="181"/>
      <c r="D792" s="6"/>
      <c r="E792" s="58"/>
      <c r="F792" s="74"/>
    </row>
    <row r="793" spans="1:6" ht="15" customHeight="1">
      <c r="A793" s="163"/>
      <c r="B793" s="7" t="s">
        <v>889</v>
      </c>
      <c r="C793" s="181"/>
      <c r="D793" s="6"/>
      <c r="E793" s="58"/>
      <c r="F793" s="74"/>
    </row>
    <row r="794" spans="1:6" ht="15" customHeight="1">
      <c r="A794" s="163"/>
      <c r="B794" s="7" t="s">
        <v>145</v>
      </c>
      <c r="C794" s="181"/>
      <c r="D794" s="6"/>
      <c r="E794" s="58"/>
      <c r="F794" s="74"/>
    </row>
    <row r="795" spans="1:6" ht="15" customHeight="1">
      <c r="A795" s="163"/>
      <c r="B795" s="7" t="s">
        <v>890</v>
      </c>
      <c r="C795" s="181"/>
      <c r="D795" s="6"/>
      <c r="E795" s="58"/>
      <c r="F795" s="74"/>
    </row>
    <row r="796" spans="1:6" ht="26.25">
      <c r="A796" s="163"/>
      <c r="B796" s="9" t="s">
        <v>892</v>
      </c>
      <c r="C796" s="181"/>
      <c r="D796" s="6">
        <v>250</v>
      </c>
      <c r="E796" s="58">
        <v>5.7536</v>
      </c>
      <c r="F796" s="74">
        <f>ROUND((100-E796)/100*D796,1)</f>
        <v>235.6</v>
      </c>
    </row>
    <row r="797" spans="1:6" ht="15">
      <c r="A797" s="163"/>
      <c r="B797" s="7" t="s">
        <v>893</v>
      </c>
      <c r="C797" s="181"/>
      <c r="D797" s="6"/>
      <c r="E797" s="58"/>
      <c r="F797" s="74"/>
    </row>
    <row r="798" spans="1:6" ht="15">
      <c r="A798" s="163"/>
      <c r="B798" s="7" t="s">
        <v>894</v>
      </c>
      <c r="C798" s="181"/>
      <c r="D798" s="6"/>
      <c r="E798" s="58"/>
      <c r="F798" s="74"/>
    </row>
    <row r="799" spans="1:6" ht="15.75" customHeight="1">
      <c r="A799" s="163"/>
      <c r="B799" s="6" t="s">
        <v>896</v>
      </c>
      <c r="C799" s="9"/>
      <c r="D799" s="6">
        <v>400</v>
      </c>
      <c r="E799" s="58">
        <v>18.52875</v>
      </c>
      <c r="F799" s="74">
        <f>ROUND((100-E799)/100*D799,1)</f>
        <v>325.9</v>
      </c>
    </row>
    <row r="800" spans="1:6" ht="15" customHeight="1">
      <c r="A800" s="163"/>
      <c r="B800" s="6" t="s">
        <v>897</v>
      </c>
      <c r="C800" s="181" t="s">
        <v>898</v>
      </c>
      <c r="D800" s="6"/>
      <c r="E800" s="58"/>
      <c r="F800" s="74"/>
    </row>
    <row r="801" spans="1:6" ht="15" customHeight="1">
      <c r="A801" s="163"/>
      <c r="B801" s="6" t="s">
        <v>899</v>
      </c>
      <c r="C801" s="181"/>
      <c r="D801" s="6"/>
      <c r="E801" s="58"/>
      <c r="F801" s="74"/>
    </row>
    <row r="802" spans="1:6" ht="15.75" customHeight="1">
      <c r="A802" s="163"/>
      <c r="B802" s="6" t="s">
        <v>900</v>
      </c>
      <c r="C802" s="181"/>
      <c r="D802" s="6">
        <v>400</v>
      </c>
      <c r="E802" s="58">
        <v>7.9695</v>
      </c>
      <c r="F802" s="74">
        <f>ROUND((100-E802)/100*D802,1)</f>
        <v>368.1</v>
      </c>
    </row>
    <row r="803" spans="1:6" ht="15">
      <c r="A803" s="163"/>
      <c r="B803" s="6" t="s">
        <v>901</v>
      </c>
      <c r="C803" s="181"/>
      <c r="D803" s="6"/>
      <c r="E803" s="58"/>
      <c r="F803" s="74"/>
    </row>
    <row r="804" spans="1:6" ht="15">
      <c r="A804" s="163"/>
      <c r="B804" s="6" t="s">
        <v>902</v>
      </c>
      <c r="C804" s="181"/>
      <c r="D804" s="6"/>
      <c r="E804" s="58"/>
      <c r="F804" s="74"/>
    </row>
    <row r="805" spans="1:6" ht="15">
      <c r="A805" s="163"/>
      <c r="B805" s="6" t="s">
        <v>903</v>
      </c>
      <c r="C805" s="181"/>
      <c r="D805" s="6"/>
      <c r="E805" s="58"/>
      <c r="F805" s="74"/>
    </row>
    <row r="806" spans="1:6" ht="15">
      <c r="A806" s="163"/>
      <c r="B806" s="6" t="s">
        <v>904</v>
      </c>
      <c r="C806" s="181"/>
      <c r="D806" s="6"/>
      <c r="E806" s="58"/>
      <c r="F806" s="74"/>
    </row>
    <row r="807" spans="1:6" ht="15.75" customHeight="1">
      <c r="A807" s="163" t="s">
        <v>42</v>
      </c>
      <c r="B807" s="6" t="s">
        <v>905</v>
      </c>
      <c r="C807" s="9"/>
      <c r="D807" s="6">
        <v>400</v>
      </c>
      <c r="E807" s="58">
        <v>13.16875</v>
      </c>
      <c r="F807" s="74">
        <f>ROUND((100-E807)/100*D807,1)</f>
        <v>347.3</v>
      </c>
    </row>
    <row r="808" spans="1:6" ht="16.5" customHeight="1">
      <c r="A808" s="163"/>
      <c r="B808" s="6" t="s">
        <v>906</v>
      </c>
      <c r="C808" s="14" t="s">
        <v>907</v>
      </c>
      <c r="D808" s="6"/>
      <c r="E808" s="58"/>
      <c r="F808" s="74"/>
    </row>
    <row r="809" spans="1:6" ht="15">
      <c r="A809" s="163"/>
      <c r="B809" s="6" t="s">
        <v>908</v>
      </c>
      <c r="C809" s="9"/>
      <c r="D809" s="6"/>
      <c r="E809" s="58"/>
      <c r="F809" s="74"/>
    </row>
    <row r="810" spans="1:6" ht="15">
      <c r="A810" s="163"/>
      <c r="B810" s="6" t="s">
        <v>909</v>
      </c>
      <c r="C810" s="9"/>
      <c r="D810" s="6"/>
      <c r="E810" s="58"/>
      <c r="F810" s="74"/>
    </row>
    <row r="811" spans="1:6" ht="15">
      <c r="A811" s="163"/>
      <c r="B811" s="6" t="s">
        <v>910</v>
      </c>
      <c r="C811" s="9"/>
      <c r="D811" s="6"/>
      <c r="E811" s="58"/>
      <c r="F811" s="74"/>
    </row>
    <row r="812" spans="1:6" ht="15">
      <c r="A812" s="163"/>
      <c r="B812" s="6" t="s">
        <v>911</v>
      </c>
      <c r="C812" s="9"/>
      <c r="D812" s="6"/>
      <c r="E812" s="58"/>
      <c r="F812" s="74"/>
    </row>
    <row r="813" spans="1:6" ht="15">
      <c r="A813" s="163"/>
      <c r="B813" s="6" t="s">
        <v>110</v>
      </c>
      <c r="C813" s="9"/>
      <c r="D813" s="6"/>
      <c r="E813" s="58"/>
      <c r="F813" s="74"/>
    </row>
    <row r="814" spans="1:6" ht="15">
      <c r="A814" s="163"/>
      <c r="B814" s="6" t="s">
        <v>912</v>
      </c>
      <c r="C814" s="9"/>
      <c r="D814" s="6"/>
      <c r="E814" s="58"/>
      <c r="F814" s="74"/>
    </row>
    <row r="815" spans="1:6" ht="15">
      <c r="A815" s="163"/>
      <c r="B815" s="6" t="s">
        <v>72</v>
      </c>
      <c r="C815" s="9"/>
      <c r="D815" s="6"/>
      <c r="E815" s="58"/>
      <c r="F815" s="74"/>
    </row>
    <row r="816" spans="1:6" ht="15">
      <c r="A816" s="163"/>
      <c r="B816" s="6" t="s">
        <v>913</v>
      </c>
      <c r="C816" s="9"/>
      <c r="D816" s="6">
        <v>630</v>
      </c>
      <c r="E816" s="58">
        <v>11.010793650793651</v>
      </c>
      <c r="F816" s="74">
        <f>ROUND((100-E816)/100*D816,1)</f>
        <v>560.6</v>
      </c>
    </row>
    <row r="817" spans="1:6" ht="15">
      <c r="A817" s="163"/>
      <c r="B817" s="6" t="s">
        <v>914</v>
      </c>
      <c r="C817" s="9"/>
      <c r="D817" s="6"/>
      <c r="E817" s="58"/>
      <c r="F817" s="74"/>
    </row>
    <row r="818" spans="1:6" ht="15">
      <c r="A818" s="163"/>
      <c r="B818" s="6" t="s">
        <v>915</v>
      </c>
      <c r="C818" s="9"/>
      <c r="D818" s="6"/>
      <c r="E818" s="58"/>
      <c r="F818" s="74"/>
    </row>
    <row r="819" spans="1:6" ht="15">
      <c r="A819" s="163"/>
      <c r="B819" s="6" t="s">
        <v>916</v>
      </c>
      <c r="C819" s="9"/>
      <c r="D819" s="6"/>
      <c r="E819" s="58"/>
      <c r="F819" s="74"/>
    </row>
    <row r="820" spans="1:6" ht="15">
      <c r="A820" s="163"/>
      <c r="B820" s="6" t="s">
        <v>917</v>
      </c>
      <c r="C820" s="9"/>
      <c r="D820" s="6"/>
      <c r="E820" s="58"/>
      <c r="F820" s="74"/>
    </row>
    <row r="821" spans="1:6" ht="15">
      <c r="A821" s="163"/>
      <c r="B821" s="6" t="s">
        <v>918</v>
      </c>
      <c r="C821" s="9"/>
      <c r="D821" s="6"/>
      <c r="E821" s="58"/>
      <c r="F821" s="74"/>
    </row>
    <row r="822" spans="1:6" ht="15.75" customHeight="1">
      <c r="A822" s="162" t="s">
        <v>252</v>
      </c>
      <c r="B822" s="6" t="s">
        <v>919</v>
      </c>
      <c r="C822" s="9"/>
      <c r="D822" s="6">
        <v>400</v>
      </c>
      <c r="E822" s="58">
        <v>16.762</v>
      </c>
      <c r="F822" s="74">
        <f>ROUND((100-E822)/100*D822,1)</f>
        <v>333</v>
      </c>
    </row>
    <row r="823" spans="1:6" ht="15" customHeight="1">
      <c r="A823" s="162"/>
      <c r="B823" s="6" t="s">
        <v>920</v>
      </c>
      <c r="C823" s="204" t="s">
        <v>921</v>
      </c>
      <c r="D823" s="38"/>
      <c r="E823" s="58"/>
      <c r="F823" s="74"/>
    </row>
    <row r="824" spans="1:6" ht="15" customHeight="1">
      <c r="A824" s="162"/>
      <c r="B824" s="6" t="s">
        <v>374</v>
      </c>
      <c r="C824" s="204"/>
      <c r="D824" s="38"/>
      <c r="E824" s="58"/>
      <c r="F824" s="74"/>
    </row>
    <row r="825" spans="1:6" ht="15">
      <c r="A825" s="162"/>
      <c r="B825" s="6" t="s">
        <v>922</v>
      </c>
      <c r="C825" s="204"/>
      <c r="D825" s="38"/>
      <c r="E825" s="58"/>
      <c r="F825" s="74"/>
    </row>
    <row r="826" spans="1:6" ht="15" customHeight="1">
      <c r="A826" s="162"/>
      <c r="B826" s="6" t="s">
        <v>923</v>
      </c>
      <c r="C826" s="39"/>
      <c r="D826" s="38"/>
      <c r="E826" s="58"/>
      <c r="F826" s="74"/>
    </row>
    <row r="827" spans="1:6" ht="15" customHeight="1">
      <c r="A827" s="162"/>
      <c r="B827" s="6" t="s">
        <v>924</v>
      </c>
      <c r="C827" s="39"/>
      <c r="D827" s="38"/>
      <c r="E827" s="58"/>
      <c r="F827" s="74"/>
    </row>
    <row r="828" spans="1:6" ht="15" customHeight="1">
      <c r="A828" s="162"/>
      <c r="B828" s="20" t="s">
        <v>925</v>
      </c>
      <c r="C828" s="39"/>
      <c r="D828" s="38"/>
      <c r="E828" s="58"/>
      <c r="F828" s="74"/>
    </row>
    <row r="829" spans="1:6" ht="15" customHeight="1">
      <c r="A829" s="162"/>
      <c r="B829" s="20" t="s">
        <v>52</v>
      </c>
      <c r="C829" s="39"/>
      <c r="D829" s="38"/>
      <c r="E829" s="58"/>
      <c r="F829" s="74"/>
    </row>
    <row r="830" spans="1:6" ht="15" customHeight="1">
      <c r="A830" s="162"/>
      <c r="B830" s="20" t="s">
        <v>926</v>
      </c>
      <c r="C830" s="39"/>
      <c r="D830" s="38"/>
      <c r="E830" s="58"/>
      <c r="F830" s="74"/>
    </row>
    <row r="831" spans="1:6" ht="15.75" customHeight="1">
      <c r="A831" s="162"/>
      <c r="B831" s="20" t="s">
        <v>927</v>
      </c>
      <c r="C831" s="39"/>
      <c r="D831" s="6">
        <v>400</v>
      </c>
      <c r="E831" s="58">
        <v>37.4825</v>
      </c>
      <c r="F831" s="74">
        <f>ROUND((100-E831)/100*D831,1)</f>
        <v>250.1</v>
      </c>
    </row>
    <row r="832" spans="1:6" ht="15" customHeight="1">
      <c r="A832" s="162"/>
      <c r="B832" s="20" t="s">
        <v>928</v>
      </c>
      <c r="C832" s="39"/>
      <c r="D832" s="38"/>
      <c r="E832" s="58"/>
      <c r="F832" s="74"/>
    </row>
    <row r="833" spans="1:6" ht="15" customHeight="1">
      <c r="A833" s="162"/>
      <c r="B833" s="32" t="s">
        <v>929</v>
      </c>
      <c r="C833" s="39"/>
      <c r="D833" s="6"/>
      <c r="E833" s="58"/>
      <c r="F833" s="74"/>
    </row>
    <row r="834" spans="1:6" ht="15" customHeight="1">
      <c r="A834" s="162"/>
      <c r="B834" s="32" t="s">
        <v>930</v>
      </c>
      <c r="C834" s="39"/>
      <c r="D834" s="6"/>
      <c r="E834" s="58"/>
      <c r="F834" s="74"/>
    </row>
    <row r="835" spans="1:6" ht="15">
      <c r="A835" s="162"/>
      <c r="B835" s="20" t="s">
        <v>931</v>
      </c>
      <c r="C835" s="39"/>
      <c r="D835" s="38"/>
      <c r="E835" s="58"/>
      <c r="F835" s="74"/>
    </row>
    <row r="836" spans="1:6" ht="15">
      <c r="A836" s="162"/>
      <c r="B836" s="20" t="s">
        <v>932</v>
      </c>
      <c r="C836" s="39"/>
      <c r="D836" s="38"/>
      <c r="E836" s="58"/>
      <c r="F836" s="74"/>
    </row>
    <row r="837" spans="1:6" ht="15">
      <c r="A837" s="162"/>
      <c r="B837" s="32" t="s">
        <v>933</v>
      </c>
      <c r="C837" s="40"/>
      <c r="D837" s="40"/>
      <c r="E837" s="58"/>
      <c r="F837" s="74"/>
    </row>
    <row r="838" spans="1:6" ht="15" customHeight="1">
      <c r="A838" s="162"/>
      <c r="B838" s="20" t="s">
        <v>934</v>
      </c>
      <c r="C838" s="39"/>
      <c r="D838" s="38"/>
      <c r="E838" s="58"/>
      <c r="F838" s="74"/>
    </row>
    <row r="839" spans="1:6" ht="15" customHeight="1">
      <c r="A839" s="162"/>
      <c r="B839" s="20" t="s">
        <v>935</v>
      </c>
      <c r="C839" s="39"/>
      <c r="D839" s="38"/>
      <c r="E839" s="58"/>
      <c r="F839" s="74"/>
    </row>
    <row r="840" spans="1:6" ht="15">
      <c r="A840" s="162"/>
      <c r="B840" s="20" t="s">
        <v>936</v>
      </c>
      <c r="C840" s="39"/>
      <c r="D840" s="38"/>
      <c r="E840" s="58"/>
      <c r="F840" s="74"/>
    </row>
    <row r="841" spans="1:6" ht="26.25" customHeight="1">
      <c r="A841" s="162"/>
      <c r="B841" s="9" t="s">
        <v>937</v>
      </c>
      <c r="C841" s="181" t="s">
        <v>938</v>
      </c>
      <c r="D841" s="6">
        <v>400</v>
      </c>
      <c r="E841" s="58">
        <v>2.783</v>
      </c>
      <c r="F841" s="74">
        <f>ROUND((100-E841)/100*D841,1)</f>
        <v>388.9</v>
      </c>
    </row>
    <row r="842" spans="1:6" ht="15.75" customHeight="1">
      <c r="A842" s="162"/>
      <c r="B842" s="6" t="s">
        <v>939</v>
      </c>
      <c r="C842" s="181"/>
      <c r="D842" s="6"/>
      <c r="E842" s="58"/>
      <c r="F842" s="74"/>
    </row>
    <row r="843" spans="1:6" ht="15" customHeight="1">
      <c r="A843" s="162"/>
      <c r="B843" s="6" t="s">
        <v>940</v>
      </c>
      <c r="C843" s="181"/>
      <c r="D843" s="6">
        <v>400</v>
      </c>
      <c r="E843" s="58">
        <v>12.705</v>
      </c>
      <c r="F843" s="74">
        <f>ROUND((100-E843)/100*D843,1)</f>
        <v>349.2</v>
      </c>
    </row>
    <row r="844" spans="1:6" ht="15">
      <c r="A844" s="162"/>
      <c r="B844" s="6" t="s">
        <v>941</v>
      </c>
      <c r="C844" s="181"/>
      <c r="D844" s="6"/>
      <c r="E844" s="58"/>
      <c r="F844" s="74"/>
    </row>
    <row r="845" spans="1:6" ht="15">
      <c r="A845" s="162"/>
      <c r="B845" s="6" t="s">
        <v>942</v>
      </c>
      <c r="C845" s="181"/>
      <c r="D845" s="6"/>
      <c r="E845" s="58"/>
      <c r="F845" s="74"/>
    </row>
    <row r="846" spans="1:6" ht="15.75" customHeight="1">
      <c r="A846" s="171" t="s">
        <v>281</v>
      </c>
      <c r="B846" s="6" t="s">
        <v>943</v>
      </c>
      <c r="C846" s="181" t="s">
        <v>944</v>
      </c>
      <c r="D846" s="6">
        <v>400</v>
      </c>
      <c r="E846" s="58">
        <v>17.934</v>
      </c>
      <c r="F846" s="74">
        <f>ROUND((100-E846)/100*D846,1)</f>
        <v>328.3</v>
      </c>
    </row>
    <row r="847" spans="1:6" ht="15" customHeight="1">
      <c r="A847" s="171"/>
      <c r="B847" s="6" t="s">
        <v>945</v>
      </c>
      <c r="C847" s="181"/>
      <c r="D847" s="6"/>
      <c r="E847" s="58"/>
      <c r="F847" s="74"/>
    </row>
    <row r="848" spans="1:6" ht="15" customHeight="1">
      <c r="A848" s="171"/>
      <c r="B848" s="6" t="s">
        <v>946</v>
      </c>
      <c r="C848" s="181"/>
      <c r="D848" s="6">
        <v>400</v>
      </c>
      <c r="E848" s="58">
        <v>18.557</v>
      </c>
      <c r="F848" s="74">
        <f>ROUND((100-E848)/100*D848,1)</f>
        <v>325.8</v>
      </c>
    </row>
    <row r="849" spans="1:6" ht="15" customHeight="1">
      <c r="A849" s="171"/>
      <c r="B849" s="6" t="s">
        <v>285</v>
      </c>
      <c r="C849" s="181"/>
      <c r="D849" s="6"/>
      <c r="E849" s="58"/>
      <c r="F849" s="74"/>
    </row>
    <row r="850" spans="1:6" ht="15" customHeight="1">
      <c r="A850" s="171"/>
      <c r="B850" s="6" t="s">
        <v>292</v>
      </c>
      <c r="C850" s="181"/>
      <c r="D850" s="6"/>
      <c r="E850" s="58"/>
      <c r="F850" s="74"/>
    </row>
    <row r="851" spans="1:6" ht="15.75" customHeight="1">
      <c r="A851" s="162" t="s">
        <v>252</v>
      </c>
      <c r="B851" s="6" t="s">
        <v>947</v>
      </c>
      <c r="C851" s="9"/>
      <c r="D851" s="6">
        <v>400</v>
      </c>
      <c r="E851" s="58">
        <v>4.641</v>
      </c>
      <c r="F851" s="74">
        <f>ROUND((100-E851)/100*D851,1)</f>
        <v>381.4</v>
      </c>
    </row>
    <row r="852" spans="1:6" ht="15" customHeight="1">
      <c r="A852" s="162"/>
      <c r="B852" s="6" t="s">
        <v>52</v>
      </c>
      <c r="C852" s="181" t="s">
        <v>948</v>
      </c>
      <c r="D852" s="6"/>
      <c r="E852" s="58"/>
      <c r="F852" s="74"/>
    </row>
    <row r="853" spans="1:6" ht="15">
      <c r="A853" s="162"/>
      <c r="B853" s="6" t="s">
        <v>739</v>
      </c>
      <c r="C853" s="181"/>
      <c r="D853" s="6"/>
      <c r="E853" s="58"/>
      <c r="F853" s="74"/>
    </row>
    <row r="854" spans="1:6" ht="26.25">
      <c r="A854" s="162"/>
      <c r="B854" s="9" t="s">
        <v>949</v>
      </c>
      <c r="C854" s="181"/>
      <c r="D854" s="6">
        <v>400</v>
      </c>
      <c r="E854" s="58">
        <v>20.1545</v>
      </c>
      <c r="F854" s="74">
        <f>ROUND((100-E854)/100*D854,1)</f>
        <v>319.4</v>
      </c>
    </row>
    <row r="855" spans="1:6" ht="15">
      <c r="A855" s="162"/>
      <c r="B855" s="6" t="s">
        <v>950</v>
      </c>
      <c r="C855" s="181"/>
      <c r="D855" s="6"/>
      <c r="E855" s="58"/>
      <c r="F855" s="74"/>
    </row>
    <row r="856" spans="1:6" ht="15">
      <c r="A856" s="162"/>
      <c r="B856" s="6" t="s">
        <v>951</v>
      </c>
      <c r="C856" s="181"/>
      <c r="D856" s="6"/>
      <c r="E856" s="58"/>
      <c r="F856" s="74"/>
    </row>
    <row r="857" spans="1:6" ht="15">
      <c r="A857" s="162"/>
      <c r="B857" s="6" t="s">
        <v>952</v>
      </c>
      <c r="C857" s="181"/>
      <c r="D857" s="6"/>
      <c r="E857" s="58"/>
      <c r="F857" s="74"/>
    </row>
    <row r="858" spans="1:6" ht="15">
      <c r="A858" s="162"/>
      <c r="B858" s="6" t="s">
        <v>953</v>
      </c>
      <c r="C858" s="181"/>
      <c r="D858" s="6"/>
      <c r="E858" s="58"/>
      <c r="F858" s="74"/>
    </row>
    <row r="859" spans="1:6" ht="15">
      <c r="A859" s="162"/>
      <c r="B859" s="6" t="s">
        <v>954</v>
      </c>
      <c r="C859" s="9"/>
      <c r="D859" s="6"/>
      <c r="E859" s="58"/>
      <c r="F859" s="74"/>
    </row>
    <row r="860" spans="1:6" ht="15">
      <c r="A860" s="162"/>
      <c r="B860" s="6" t="s">
        <v>955</v>
      </c>
      <c r="C860" s="9"/>
      <c r="D860" s="6"/>
      <c r="E860" s="58"/>
      <c r="F860" s="74"/>
    </row>
    <row r="861" spans="1:6" ht="15">
      <c r="A861" s="162"/>
      <c r="B861" s="6" t="s">
        <v>956</v>
      </c>
      <c r="C861" s="9"/>
      <c r="D861" s="6"/>
      <c r="E861" s="58"/>
      <c r="F861" s="74"/>
    </row>
    <row r="862" spans="1:6" ht="15" customHeight="1">
      <c r="A862" s="162"/>
      <c r="B862" s="20" t="s">
        <v>957</v>
      </c>
      <c r="C862" s="9"/>
      <c r="D862" s="6">
        <v>400</v>
      </c>
      <c r="E862" s="58">
        <v>24.52325</v>
      </c>
      <c r="F862" s="74">
        <f>ROUND((100-E862)/100*D862,1)</f>
        <v>301.9</v>
      </c>
    </row>
    <row r="863" spans="1:6" ht="18.75" customHeight="1">
      <c r="A863" s="162"/>
      <c r="B863" s="20" t="s">
        <v>460</v>
      </c>
      <c r="C863" s="202" t="s">
        <v>958</v>
      </c>
      <c r="D863" s="20"/>
      <c r="E863" s="58"/>
      <c r="F863" s="74"/>
    </row>
    <row r="864" spans="1:6" ht="15">
      <c r="A864" s="162"/>
      <c r="B864" s="20" t="s">
        <v>200</v>
      </c>
      <c r="C864" s="202"/>
      <c r="D864" s="20"/>
      <c r="E864" s="58"/>
      <c r="F864" s="74"/>
    </row>
    <row r="865" spans="1:6" ht="15" customHeight="1">
      <c r="A865" s="162"/>
      <c r="B865" s="20" t="s">
        <v>959</v>
      </c>
      <c r="C865" s="202"/>
      <c r="D865" s="20"/>
      <c r="E865" s="58"/>
      <c r="F865" s="74"/>
    </row>
    <row r="866" spans="1:6" ht="15" customHeight="1">
      <c r="A866" s="162"/>
      <c r="B866" s="20" t="s">
        <v>960</v>
      </c>
      <c r="C866" s="202"/>
      <c r="D866" s="20"/>
      <c r="E866" s="58"/>
      <c r="F866" s="74"/>
    </row>
    <row r="867" spans="1:6" ht="15" customHeight="1">
      <c r="A867" s="162"/>
      <c r="B867" s="20" t="s">
        <v>961</v>
      </c>
      <c r="C867" s="202"/>
      <c r="D867" s="20"/>
      <c r="E867" s="58"/>
      <c r="F867" s="74"/>
    </row>
    <row r="868" spans="1:6" ht="15.75" customHeight="1">
      <c r="A868" s="171" t="s">
        <v>281</v>
      </c>
      <c r="B868" s="21" t="s">
        <v>962</v>
      </c>
      <c r="C868" s="9"/>
      <c r="D868" s="6">
        <v>250</v>
      </c>
      <c r="E868" s="58">
        <v>47.4208</v>
      </c>
      <c r="F868" s="74">
        <f>ROUND((100-E868)/100*D868,1)</f>
        <v>131.4</v>
      </c>
    </row>
    <row r="869" spans="1:6" ht="15.75" customHeight="1">
      <c r="A869" s="171"/>
      <c r="B869" s="6" t="s">
        <v>963</v>
      </c>
      <c r="C869" s="194" t="s">
        <v>964</v>
      </c>
      <c r="D869" s="6"/>
      <c r="E869" s="58"/>
      <c r="F869" s="74"/>
    </row>
    <row r="870" spans="1:6" ht="15">
      <c r="A870" s="171"/>
      <c r="B870" s="6" t="s">
        <v>965</v>
      </c>
      <c r="C870" s="194"/>
      <c r="D870" s="6"/>
      <c r="E870" s="58"/>
      <c r="F870" s="74"/>
    </row>
    <row r="871" spans="1:6" ht="15">
      <c r="A871" s="171"/>
      <c r="B871" s="6" t="s">
        <v>966</v>
      </c>
      <c r="C871" s="9"/>
      <c r="D871" s="6"/>
      <c r="E871" s="58"/>
      <c r="F871" s="74"/>
    </row>
    <row r="872" spans="1:6" ht="15">
      <c r="A872" s="171"/>
      <c r="B872" s="6" t="s">
        <v>967</v>
      </c>
      <c r="C872" s="9"/>
      <c r="D872" s="6"/>
      <c r="E872" s="58"/>
      <c r="F872" s="74"/>
    </row>
    <row r="873" spans="1:6" ht="14.25" customHeight="1">
      <c r="A873" s="203" t="s">
        <v>281</v>
      </c>
      <c r="B873" s="20" t="s">
        <v>968</v>
      </c>
      <c r="C873" s="194" t="s">
        <v>969</v>
      </c>
      <c r="D873" s="6">
        <v>250</v>
      </c>
      <c r="E873" s="58">
        <v>31.0496</v>
      </c>
      <c r="F873" s="74">
        <f>ROUND((100-E873)/100*D873,1)</f>
        <v>172.4</v>
      </c>
    </row>
    <row r="874" spans="1:6" ht="15" customHeight="1">
      <c r="A874" s="203"/>
      <c r="B874" s="20" t="s">
        <v>970</v>
      </c>
      <c r="C874" s="194"/>
      <c r="D874" s="20"/>
      <c r="E874" s="58"/>
      <c r="F874" s="74"/>
    </row>
    <row r="875" spans="1:6" ht="15" customHeight="1">
      <c r="A875" s="203"/>
      <c r="B875" s="20" t="s">
        <v>971</v>
      </c>
      <c r="C875" s="194"/>
      <c r="D875" s="20"/>
      <c r="E875" s="58"/>
      <c r="F875" s="74"/>
    </row>
    <row r="876" spans="1:6" ht="15" customHeight="1">
      <c r="A876" s="203"/>
      <c r="B876" s="20" t="s">
        <v>972</v>
      </c>
      <c r="C876" s="194"/>
      <c r="D876" s="20"/>
      <c r="E876" s="58"/>
      <c r="F876" s="74"/>
    </row>
    <row r="877" spans="1:6" ht="15" customHeight="1">
      <c r="A877" s="203"/>
      <c r="B877" s="20" t="s">
        <v>973</v>
      </c>
      <c r="C877" s="194"/>
      <c r="D877" s="20"/>
      <c r="E877" s="58"/>
      <c r="F877" s="74"/>
    </row>
    <row r="878" spans="1:6" ht="16.5" customHeight="1">
      <c r="A878" s="92" t="s">
        <v>42</v>
      </c>
      <c r="B878" s="6" t="s">
        <v>974</v>
      </c>
      <c r="C878" s="9"/>
      <c r="D878" s="6">
        <v>400</v>
      </c>
      <c r="E878" s="58">
        <v>13.393</v>
      </c>
      <c r="F878" s="74">
        <f>ROUND((100-E878)/100*D878,1)</f>
        <v>346.4</v>
      </c>
    </row>
    <row r="879" spans="1:6" ht="18.75" customHeight="1">
      <c r="A879" s="92"/>
      <c r="B879" s="6" t="s">
        <v>975</v>
      </c>
      <c r="C879" s="194" t="s">
        <v>976</v>
      </c>
      <c r="D879" s="6"/>
      <c r="E879" s="58"/>
      <c r="F879" s="74"/>
    </row>
    <row r="880" spans="1:6" ht="15">
      <c r="A880" s="92"/>
      <c r="B880" s="6" t="s">
        <v>977</v>
      </c>
      <c r="C880" s="194"/>
      <c r="D880" s="6"/>
      <c r="E880" s="58"/>
      <c r="F880" s="74"/>
    </row>
    <row r="881" spans="1:6" ht="15">
      <c r="A881" s="92"/>
      <c r="B881" s="6" t="s">
        <v>978</v>
      </c>
      <c r="C881" s="194"/>
      <c r="D881" s="6"/>
      <c r="E881" s="58"/>
      <c r="F881" s="74"/>
    </row>
    <row r="882" spans="1:6" ht="15">
      <c r="A882" s="92"/>
      <c r="B882" s="6" t="s">
        <v>979</v>
      </c>
      <c r="C882" s="194"/>
      <c r="D882" s="6"/>
      <c r="E882" s="58"/>
      <c r="F882" s="74"/>
    </row>
    <row r="883" spans="1:6" ht="15">
      <c r="A883" s="92"/>
      <c r="B883" s="6" t="s">
        <v>980</v>
      </c>
      <c r="C883" s="194"/>
      <c r="D883" s="6"/>
      <c r="E883" s="58"/>
      <c r="F883" s="74"/>
    </row>
    <row r="884" spans="1:6" ht="15">
      <c r="A884" s="92"/>
      <c r="B884" s="6" t="s">
        <v>981</v>
      </c>
      <c r="C884" s="9"/>
      <c r="D884" s="6">
        <v>400</v>
      </c>
      <c r="E884" s="58">
        <v>10.3095</v>
      </c>
      <c r="F884" s="74">
        <f>ROUND((100-E884)/100*D884,1)</f>
        <v>358.8</v>
      </c>
    </row>
    <row r="885" spans="1:6" ht="15">
      <c r="A885" s="92"/>
      <c r="B885" s="6" t="s">
        <v>982</v>
      </c>
      <c r="C885" s="9"/>
      <c r="D885" s="6"/>
      <c r="E885" s="58"/>
      <c r="F885" s="74"/>
    </row>
    <row r="886" spans="1:6" ht="15">
      <c r="A886" s="92"/>
      <c r="B886" s="6" t="s">
        <v>983</v>
      </c>
      <c r="C886" s="9"/>
      <c r="D886" s="6"/>
      <c r="E886" s="58"/>
      <c r="F886" s="74"/>
    </row>
    <row r="887" spans="1:6" ht="15">
      <c r="A887" s="92"/>
      <c r="B887" s="6" t="s">
        <v>182</v>
      </c>
      <c r="C887" s="9"/>
      <c r="D887" s="6"/>
      <c r="E887" s="58"/>
      <c r="F887" s="74"/>
    </row>
    <row r="888" spans="1:6" ht="15" customHeight="1">
      <c r="A888" s="92"/>
      <c r="B888" s="6" t="s">
        <v>984</v>
      </c>
      <c r="C888" s="194" t="s">
        <v>985</v>
      </c>
      <c r="D888" s="6">
        <v>400</v>
      </c>
      <c r="E888" s="58">
        <v>11.568</v>
      </c>
      <c r="F888" s="74">
        <f>ROUND((100-E888)/100*D888,1)</f>
        <v>353.7</v>
      </c>
    </row>
    <row r="889" spans="1:6" ht="15">
      <c r="A889" s="92"/>
      <c r="B889" s="6" t="s">
        <v>255</v>
      </c>
      <c r="C889" s="194"/>
      <c r="D889" s="6"/>
      <c r="E889" s="58"/>
      <c r="F889" s="74"/>
    </row>
    <row r="890" spans="1:6" ht="15">
      <c r="A890" s="92"/>
      <c r="B890" s="6" t="s">
        <v>517</v>
      </c>
      <c r="C890" s="194"/>
      <c r="D890" s="6"/>
      <c r="E890" s="58"/>
      <c r="F890" s="74"/>
    </row>
    <row r="891" spans="1:6" ht="15">
      <c r="A891" s="92"/>
      <c r="B891" s="6" t="s">
        <v>986</v>
      </c>
      <c r="C891" s="9"/>
      <c r="D891" s="6">
        <v>400</v>
      </c>
      <c r="E891" s="58">
        <v>8.7235</v>
      </c>
      <c r="F891" s="74">
        <f>ROUND((100-E891)/100*D891,1)</f>
        <v>365.1</v>
      </c>
    </row>
    <row r="892" spans="1:6" ht="15">
      <c r="A892" s="92"/>
      <c r="B892" s="6" t="s">
        <v>987</v>
      </c>
      <c r="C892" s="9"/>
      <c r="D892" s="6"/>
      <c r="E892" s="58"/>
      <c r="F892" s="74"/>
    </row>
    <row r="893" spans="1:6" ht="15">
      <c r="A893" s="92"/>
      <c r="B893" s="6" t="s">
        <v>988</v>
      </c>
      <c r="C893" s="9"/>
      <c r="D893" s="6"/>
      <c r="E893" s="58"/>
      <c r="F893" s="74"/>
    </row>
    <row r="894" spans="1:6" ht="29.25" customHeight="1">
      <c r="A894" s="92"/>
      <c r="B894" s="9" t="s">
        <v>989</v>
      </c>
      <c r="C894" s="194" t="s">
        <v>990</v>
      </c>
      <c r="D894" s="6">
        <v>160</v>
      </c>
      <c r="E894" s="58">
        <v>20.709375</v>
      </c>
      <c r="F894" s="74">
        <f>ROUND((100-E894)/100*D894,1)</f>
        <v>126.9</v>
      </c>
    </row>
    <row r="895" spans="1:6" ht="15">
      <c r="A895" s="92"/>
      <c r="B895" s="6" t="s">
        <v>991</v>
      </c>
      <c r="C895" s="194"/>
      <c r="D895" s="6"/>
      <c r="E895" s="58"/>
      <c r="F895" s="74"/>
    </row>
    <row r="896" spans="1:6" ht="16.5" customHeight="1">
      <c r="A896" s="92"/>
      <c r="B896" s="6" t="s">
        <v>992</v>
      </c>
      <c r="C896" s="194"/>
      <c r="D896" s="6"/>
      <c r="E896" s="58"/>
      <c r="F896" s="74"/>
    </row>
    <row r="897" spans="1:6" ht="16.5" customHeight="1">
      <c r="A897" s="92"/>
      <c r="B897" s="6" t="s">
        <v>993</v>
      </c>
      <c r="C897" s="194"/>
      <c r="D897" s="6"/>
      <c r="E897" s="58"/>
      <c r="F897" s="74"/>
    </row>
    <row r="898" spans="1:6" ht="15">
      <c r="A898" s="92"/>
      <c r="B898" s="6" t="s">
        <v>994</v>
      </c>
      <c r="C898" s="194"/>
      <c r="D898" s="6"/>
      <c r="E898" s="58"/>
      <c r="F898" s="74"/>
    </row>
    <row r="899" spans="1:6" ht="15">
      <c r="A899" s="92"/>
      <c r="B899" s="6" t="s">
        <v>995</v>
      </c>
      <c r="C899" s="9"/>
      <c r="D899" s="6">
        <v>250</v>
      </c>
      <c r="E899" s="58">
        <v>17.982</v>
      </c>
      <c r="F899" s="74">
        <f>ROUND((100-E899)/100*D899,1)</f>
        <v>205</v>
      </c>
    </row>
    <row r="900" spans="1:6" ht="15" customHeight="1">
      <c r="A900" s="92"/>
      <c r="B900" s="6" t="s">
        <v>996</v>
      </c>
      <c r="C900" s="194" t="s">
        <v>997</v>
      </c>
      <c r="D900" s="6"/>
      <c r="E900" s="58"/>
      <c r="F900" s="74"/>
    </row>
    <row r="901" spans="1:6" ht="15">
      <c r="A901" s="92"/>
      <c r="B901" s="6" t="s">
        <v>998</v>
      </c>
      <c r="C901" s="194"/>
      <c r="D901" s="6"/>
      <c r="E901" s="58"/>
      <c r="F901" s="74"/>
    </row>
    <row r="902" spans="1:6" ht="15">
      <c r="A902" s="92"/>
      <c r="B902" s="6" t="s">
        <v>997</v>
      </c>
      <c r="C902" s="9"/>
      <c r="D902" s="6"/>
      <c r="E902" s="58"/>
      <c r="F902" s="74"/>
    </row>
    <row r="903" spans="1:6" ht="15">
      <c r="A903" s="92"/>
      <c r="B903" s="6" t="s">
        <v>999</v>
      </c>
      <c r="C903" s="9"/>
      <c r="D903" s="6">
        <v>400</v>
      </c>
      <c r="E903" s="58">
        <v>16.013</v>
      </c>
      <c r="F903" s="74">
        <f>ROUND((100-E903)/100*D903,1)</f>
        <v>335.9</v>
      </c>
    </row>
    <row r="904" spans="1:6" ht="12.75" customHeight="1">
      <c r="A904" s="92"/>
      <c r="B904" s="6" t="s">
        <v>1000</v>
      </c>
      <c r="C904" s="9" t="s">
        <v>1001</v>
      </c>
      <c r="D904" s="6"/>
      <c r="E904" s="58"/>
      <c r="F904" s="74"/>
    </row>
    <row r="905" spans="1:6" ht="15">
      <c r="A905" s="92"/>
      <c r="B905" s="6" t="s">
        <v>1002</v>
      </c>
      <c r="C905" s="9"/>
      <c r="D905" s="6"/>
      <c r="E905" s="58"/>
      <c r="F905" s="74"/>
    </row>
    <row r="906" spans="1:6" ht="15">
      <c r="A906" s="92"/>
      <c r="B906" s="6" t="s">
        <v>1003</v>
      </c>
      <c r="C906" s="9"/>
      <c r="D906" s="6"/>
      <c r="E906" s="58"/>
      <c r="F906" s="74"/>
    </row>
    <row r="907" spans="1:6" ht="15">
      <c r="A907" s="92"/>
      <c r="B907" s="6" t="s">
        <v>1004</v>
      </c>
      <c r="C907" s="9"/>
      <c r="D907" s="6"/>
      <c r="E907" s="58"/>
      <c r="F907" s="74"/>
    </row>
    <row r="908" spans="1:6" ht="15">
      <c r="A908" s="92"/>
      <c r="B908" s="6" t="s">
        <v>1005</v>
      </c>
      <c r="C908" s="9"/>
      <c r="D908" s="6">
        <v>400</v>
      </c>
      <c r="E908" s="58">
        <v>14.7015</v>
      </c>
      <c r="F908" s="74">
        <f>ROUND((100-E908)/100*D908,1)</f>
        <v>341.2</v>
      </c>
    </row>
    <row r="909" spans="1:6" ht="15">
      <c r="A909" s="92"/>
      <c r="B909" s="6" t="s">
        <v>1006</v>
      </c>
      <c r="C909" s="9"/>
      <c r="D909" s="6"/>
      <c r="E909" s="58"/>
      <c r="F909" s="74"/>
    </row>
    <row r="910" spans="1:6" ht="15">
      <c r="A910" s="92"/>
      <c r="B910" s="6" t="s">
        <v>1007</v>
      </c>
      <c r="C910" s="9"/>
      <c r="D910" s="6"/>
      <c r="E910" s="58"/>
      <c r="F910" s="74"/>
    </row>
    <row r="911" spans="1:6" ht="15">
      <c r="A911" s="92"/>
      <c r="B911" s="6" t="s">
        <v>1008</v>
      </c>
      <c r="C911" s="9"/>
      <c r="D911" s="6"/>
      <c r="E911" s="58"/>
      <c r="F911" s="74"/>
    </row>
    <row r="912" spans="1:6" s="77" customFormat="1" ht="32.25" customHeight="1">
      <c r="A912" s="177" t="s">
        <v>325</v>
      </c>
      <c r="B912" s="16" t="s">
        <v>1009</v>
      </c>
      <c r="C912" s="194" t="s">
        <v>1010</v>
      </c>
      <c r="D912" s="17">
        <v>250</v>
      </c>
      <c r="E912" s="76">
        <v>26.2464</v>
      </c>
      <c r="F912" s="74">
        <f>ROUND((100-E912)/100*D912,1)</f>
        <v>184.4</v>
      </c>
    </row>
    <row r="913" spans="1:6" ht="15.75" customHeight="1">
      <c r="A913" s="177"/>
      <c r="B913" s="6" t="s">
        <v>40</v>
      </c>
      <c r="C913" s="194"/>
      <c r="D913" s="6"/>
      <c r="E913" s="58"/>
      <c r="F913" s="74"/>
    </row>
    <row r="914" spans="1:6" ht="15.75" customHeight="1">
      <c r="A914" s="177"/>
      <c r="B914" s="6" t="s">
        <v>1011</v>
      </c>
      <c r="C914" s="194"/>
      <c r="D914" s="6"/>
      <c r="E914" s="58"/>
      <c r="F914" s="74"/>
    </row>
    <row r="915" spans="1:6" ht="15.75" customHeight="1">
      <c r="A915" s="177"/>
      <c r="B915" s="6" t="s">
        <v>1012</v>
      </c>
      <c r="C915" s="194"/>
      <c r="D915" s="6"/>
      <c r="E915" s="58"/>
      <c r="F915" s="74"/>
    </row>
    <row r="916" spans="1:6" s="77" customFormat="1" ht="25.5">
      <c r="A916" s="177"/>
      <c r="B916" s="16" t="s">
        <v>1013</v>
      </c>
      <c r="C916" s="194"/>
      <c r="D916" s="17">
        <v>400</v>
      </c>
      <c r="E916" s="76">
        <v>13.0005</v>
      </c>
      <c r="F916" s="74">
        <f>ROUND((100-E916)/100*D916,1)</f>
        <v>348</v>
      </c>
    </row>
    <row r="917" spans="1:6" ht="15">
      <c r="A917" s="177"/>
      <c r="B917" s="6" t="s">
        <v>1014</v>
      </c>
      <c r="C917" s="194"/>
      <c r="D917" s="6"/>
      <c r="E917" s="58"/>
      <c r="F917" s="74"/>
    </row>
    <row r="918" spans="1:6" ht="15">
      <c r="A918" s="177"/>
      <c r="B918" s="6" t="s">
        <v>1015</v>
      </c>
      <c r="C918" s="194"/>
      <c r="D918" s="6"/>
      <c r="E918" s="58"/>
      <c r="F918" s="74"/>
    </row>
    <row r="919" spans="1:6" ht="15">
      <c r="A919" s="177"/>
      <c r="B919" s="6" t="s">
        <v>1016</v>
      </c>
      <c r="C919" s="194"/>
      <c r="D919" s="6"/>
      <c r="E919" s="58"/>
      <c r="F919" s="74"/>
    </row>
    <row r="920" spans="1:6" ht="15">
      <c r="A920" s="177"/>
      <c r="B920" s="6" t="s">
        <v>1017</v>
      </c>
      <c r="C920" s="194"/>
      <c r="D920" s="6"/>
      <c r="E920" s="58"/>
      <c r="F920" s="74"/>
    </row>
    <row r="921" spans="1:6" ht="15.75" customHeight="1">
      <c r="A921" s="163" t="s">
        <v>42</v>
      </c>
      <c r="B921" s="6" t="s">
        <v>1018</v>
      </c>
      <c r="C921" s="9"/>
      <c r="D921" s="6">
        <v>630</v>
      </c>
      <c r="E921" s="58">
        <v>3.9123809523809525</v>
      </c>
      <c r="F921" s="74">
        <f>ROUND((100-E921)/100*D921,1)</f>
        <v>605.4</v>
      </c>
    </row>
    <row r="922" spans="1:6" ht="26.25" customHeight="1">
      <c r="A922" s="163"/>
      <c r="B922" s="6" t="s">
        <v>1019</v>
      </c>
      <c r="C922" s="189" t="s">
        <v>1020</v>
      </c>
      <c r="D922" s="6"/>
      <c r="E922" s="58"/>
      <c r="F922" s="74"/>
    </row>
    <row r="923" spans="1:6" ht="15">
      <c r="A923" s="163"/>
      <c r="B923" s="6" t="s">
        <v>1021</v>
      </c>
      <c r="C923" s="189"/>
      <c r="D923" s="6"/>
      <c r="E923" s="58"/>
      <c r="F923" s="74"/>
    </row>
    <row r="924" spans="1:6" ht="15">
      <c r="A924" s="163"/>
      <c r="B924" s="6" t="s">
        <v>1022</v>
      </c>
      <c r="C924" s="189"/>
      <c r="D924" s="6"/>
      <c r="E924" s="58"/>
      <c r="F924" s="74"/>
    </row>
    <row r="925" spans="1:6" ht="15">
      <c r="A925" s="163"/>
      <c r="B925" s="6" t="s">
        <v>1023</v>
      </c>
      <c r="C925" s="189"/>
      <c r="D925" s="6">
        <v>630</v>
      </c>
      <c r="E925" s="58">
        <v>15.466666666666667</v>
      </c>
      <c r="F925" s="74">
        <f>ROUND((100-E925)/100*D925,1)</f>
        <v>532.6</v>
      </c>
    </row>
    <row r="926" spans="1:6" ht="15">
      <c r="A926" s="163"/>
      <c r="B926" s="6" t="s">
        <v>1024</v>
      </c>
      <c r="C926" s="189"/>
      <c r="D926" s="6"/>
      <c r="E926" s="58"/>
      <c r="F926" s="74"/>
    </row>
    <row r="927" spans="1:6" ht="15">
      <c r="A927" s="163"/>
      <c r="B927" s="6" t="s">
        <v>1025</v>
      </c>
      <c r="C927" s="189"/>
      <c r="D927" s="6"/>
      <c r="E927" s="58"/>
      <c r="F927" s="74"/>
    </row>
    <row r="928" spans="1:6" ht="15">
      <c r="A928" s="163"/>
      <c r="B928" s="6" t="s">
        <v>1026</v>
      </c>
      <c r="C928" s="189"/>
      <c r="D928" s="6"/>
      <c r="E928" s="58"/>
      <c r="F928" s="74"/>
    </row>
    <row r="929" spans="1:6" ht="15">
      <c r="A929" s="163"/>
      <c r="B929" s="6" t="s">
        <v>1027</v>
      </c>
      <c r="C929" s="189"/>
      <c r="D929" s="6"/>
      <c r="E929" s="58"/>
      <c r="F929" s="74"/>
    </row>
    <row r="930" spans="1:6" ht="15">
      <c r="A930" s="163"/>
      <c r="B930" s="6" t="s">
        <v>1028</v>
      </c>
      <c r="C930" s="189"/>
      <c r="D930" s="6"/>
      <c r="E930" s="58"/>
      <c r="F930" s="74"/>
    </row>
    <row r="931" spans="1:6" ht="15">
      <c r="A931" s="163"/>
      <c r="B931" s="6" t="s">
        <v>1029</v>
      </c>
      <c r="C931" s="9"/>
      <c r="D931" s="6"/>
      <c r="E931" s="58"/>
      <c r="F931" s="74"/>
    </row>
    <row r="932" spans="1:6" ht="15">
      <c r="A932" s="163"/>
      <c r="B932" s="6" t="s">
        <v>1030</v>
      </c>
      <c r="C932" s="9"/>
      <c r="D932" s="6"/>
      <c r="E932" s="58"/>
      <c r="F932" s="74"/>
    </row>
    <row r="933" spans="1:6" ht="15">
      <c r="A933" s="163"/>
      <c r="B933" s="6" t="s">
        <v>1031</v>
      </c>
      <c r="C933" s="9"/>
      <c r="D933" s="6"/>
      <c r="E933" s="58"/>
      <c r="F933" s="74"/>
    </row>
    <row r="934" spans="1:6" ht="15">
      <c r="A934" s="163"/>
      <c r="B934" s="6" t="s">
        <v>1032</v>
      </c>
      <c r="C934" s="9"/>
      <c r="D934" s="6"/>
      <c r="E934" s="58"/>
      <c r="F934" s="74"/>
    </row>
    <row r="935" spans="1:6" ht="15">
      <c r="A935" s="163"/>
      <c r="B935" s="6" t="s">
        <v>1033</v>
      </c>
      <c r="C935" s="9"/>
      <c r="D935" s="6"/>
      <c r="E935" s="58"/>
      <c r="F935" s="74"/>
    </row>
    <row r="936" spans="1:6" ht="15.75" customHeight="1">
      <c r="A936" s="163" t="s">
        <v>42</v>
      </c>
      <c r="B936" s="6" t="s">
        <v>1034</v>
      </c>
      <c r="C936" s="9"/>
      <c r="D936" s="6">
        <v>400</v>
      </c>
      <c r="E936" s="58">
        <v>2.187</v>
      </c>
      <c r="F936" s="74">
        <f>ROUND((100-E936)/100*D936,1)</f>
        <v>391.3</v>
      </c>
    </row>
    <row r="937" spans="1:6" ht="15">
      <c r="A937" s="163"/>
      <c r="B937" s="6" t="s">
        <v>1035</v>
      </c>
      <c r="C937" s="9"/>
      <c r="D937" s="6"/>
      <c r="E937" s="58"/>
      <c r="F937" s="74"/>
    </row>
    <row r="938" spans="1:6" ht="15">
      <c r="A938" s="163"/>
      <c r="B938" s="6" t="s">
        <v>1036</v>
      </c>
      <c r="C938" s="9"/>
      <c r="D938" s="6"/>
      <c r="E938" s="58"/>
      <c r="F938" s="74"/>
    </row>
    <row r="939" spans="1:6" ht="15">
      <c r="A939" s="163"/>
      <c r="B939" s="6" t="s">
        <v>1037</v>
      </c>
      <c r="C939" s="9"/>
      <c r="D939" s="6"/>
      <c r="E939" s="58"/>
      <c r="F939" s="74"/>
    </row>
    <row r="940" spans="1:6" ht="15">
      <c r="A940" s="163"/>
      <c r="B940" s="6" t="s">
        <v>1038</v>
      </c>
      <c r="C940" s="16"/>
      <c r="D940" s="6">
        <v>400</v>
      </c>
      <c r="E940" s="58">
        <v>35.258</v>
      </c>
      <c r="F940" s="74">
        <f>ROUND((100-E940)/100*D940,1)</f>
        <v>259</v>
      </c>
    </row>
    <row r="941" spans="1:6" ht="15">
      <c r="A941" s="163"/>
      <c r="B941" s="6" t="s">
        <v>1039</v>
      </c>
      <c r="C941" s="9"/>
      <c r="D941" s="6"/>
      <c r="E941" s="58"/>
      <c r="F941" s="74"/>
    </row>
    <row r="942" spans="1:6" ht="15">
      <c r="A942" s="163"/>
      <c r="B942" s="6" t="s">
        <v>1040</v>
      </c>
      <c r="C942" s="9"/>
      <c r="D942" s="6"/>
      <c r="E942" s="58"/>
      <c r="F942" s="74"/>
    </row>
    <row r="943" spans="1:6" ht="15">
      <c r="A943" s="163"/>
      <c r="B943" s="6" t="s">
        <v>1041</v>
      </c>
      <c r="C943" s="9"/>
      <c r="D943" s="6"/>
      <c r="E943" s="58"/>
      <c r="F943" s="74"/>
    </row>
    <row r="944" spans="1:6" ht="15">
      <c r="A944" s="163"/>
      <c r="B944" s="6" t="s">
        <v>41</v>
      </c>
      <c r="C944" s="9"/>
      <c r="D944" s="6"/>
      <c r="E944" s="58"/>
      <c r="F944" s="74"/>
    </row>
    <row r="945" spans="1:6" ht="15">
      <c r="A945" s="163"/>
      <c r="B945" s="6" t="s">
        <v>1042</v>
      </c>
      <c r="C945" s="9"/>
      <c r="D945" s="6"/>
      <c r="E945" s="58"/>
      <c r="F945" s="74"/>
    </row>
    <row r="946" spans="1:6" ht="15">
      <c r="A946" s="163"/>
      <c r="B946" s="6" t="s">
        <v>1043</v>
      </c>
      <c r="C946" s="9"/>
      <c r="D946" s="6"/>
      <c r="E946" s="58"/>
      <c r="F946" s="74"/>
    </row>
    <row r="947" spans="1:6" ht="15">
      <c r="A947" s="163"/>
      <c r="B947" s="6" t="s">
        <v>1044</v>
      </c>
      <c r="C947" s="9"/>
      <c r="D947" s="6"/>
      <c r="E947" s="58"/>
      <c r="F947" s="74"/>
    </row>
    <row r="948" spans="1:6" ht="15">
      <c r="A948" s="163"/>
      <c r="B948" s="6" t="s">
        <v>1045</v>
      </c>
      <c r="C948" s="9"/>
      <c r="D948" s="6"/>
      <c r="E948" s="58"/>
      <c r="F948" s="74"/>
    </row>
    <row r="949" spans="1:6" ht="15.75" customHeight="1">
      <c r="A949" s="163" t="s">
        <v>806</v>
      </c>
      <c r="B949" s="6" t="s">
        <v>1046</v>
      </c>
      <c r="C949" s="181" t="s">
        <v>1047</v>
      </c>
      <c r="D949" s="6">
        <v>400</v>
      </c>
      <c r="E949" s="58">
        <v>1.0935</v>
      </c>
      <c r="F949" s="74">
        <f>ROUND((100-E949)/100*D949,1)</f>
        <v>395.6</v>
      </c>
    </row>
    <row r="950" spans="1:6" ht="15.75" customHeight="1">
      <c r="A950" s="163"/>
      <c r="B950" s="6" t="s">
        <v>1048</v>
      </c>
      <c r="C950" s="181"/>
      <c r="D950" s="6"/>
      <c r="E950" s="58"/>
      <c r="F950" s="74"/>
    </row>
    <row r="951" spans="1:6" ht="15" customHeight="1">
      <c r="A951" s="163"/>
      <c r="B951" s="6" t="s">
        <v>1049</v>
      </c>
      <c r="C951" s="181"/>
      <c r="D951" s="6">
        <v>320</v>
      </c>
      <c r="E951" s="58">
        <v>2.0934375</v>
      </c>
      <c r="F951" s="74">
        <f>ROUND((100-E951)/100*D951,1)</f>
        <v>313.3</v>
      </c>
    </row>
    <row r="952" spans="1:6" s="77" customFormat="1" ht="28.5" customHeight="1">
      <c r="A952" s="163" t="s">
        <v>755</v>
      </c>
      <c r="B952" s="16" t="s">
        <v>1050</v>
      </c>
      <c r="C952" s="194" t="s">
        <v>1051</v>
      </c>
      <c r="D952" s="17">
        <v>400</v>
      </c>
      <c r="E952" s="76">
        <v>1.872</v>
      </c>
      <c r="F952" s="74">
        <f>ROUND((100-E952)/100*D952,1)</f>
        <v>392.5</v>
      </c>
    </row>
    <row r="953" spans="1:6" ht="15">
      <c r="A953" s="163"/>
      <c r="B953" s="6" t="s">
        <v>1052</v>
      </c>
      <c r="C953" s="194"/>
      <c r="D953" s="6"/>
      <c r="E953" s="58"/>
      <c r="F953" s="74"/>
    </row>
    <row r="954" spans="1:6" ht="15">
      <c r="A954" s="163"/>
      <c r="B954" s="6" t="s">
        <v>1053</v>
      </c>
      <c r="C954" s="194"/>
      <c r="D954" s="6"/>
      <c r="E954" s="58"/>
      <c r="F954" s="74"/>
    </row>
    <row r="955" spans="1:6" ht="15">
      <c r="A955" s="163"/>
      <c r="B955" s="6" t="s">
        <v>1054</v>
      </c>
      <c r="C955" s="194"/>
      <c r="D955" s="6"/>
      <c r="E955" s="58"/>
      <c r="F955" s="74"/>
    </row>
    <row r="956" spans="1:6" ht="15.75" customHeight="1">
      <c r="A956" s="163" t="s">
        <v>806</v>
      </c>
      <c r="B956" s="6" t="s">
        <v>1055</v>
      </c>
      <c r="C956" s="9"/>
      <c r="D956" s="6">
        <v>630</v>
      </c>
      <c r="E956" s="58">
        <v>16.653968253968255</v>
      </c>
      <c r="F956" s="74">
        <f>ROUND((100-E956)/100*D956,1)</f>
        <v>525.1</v>
      </c>
    </row>
    <row r="957" spans="1:6" ht="15">
      <c r="A957" s="163"/>
      <c r="B957" s="6" t="s">
        <v>1056</v>
      </c>
      <c r="C957" s="9"/>
      <c r="D957" s="6"/>
      <c r="E957" s="58"/>
      <c r="F957" s="74"/>
    </row>
    <row r="958" spans="1:6" ht="15">
      <c r="A958" s="163"/>
      <c r="B958" s="6" t="s">
        <v>1057</v>
      </c>
      <c r="C958" s="9"/>
      <c r="D958" s="6"/>
      <c r="E958" s="58"/>
      <c r="F958" s="74"/>
    </row>
    <row r="959" spans="1:6" ht="15.75" customHeight="1">
      <c r="A959" s="163"/>
      <c r="B959" s="6" t="s">
        <v>1058</v>
      </c>
      <c r="C959" s="181" t="s">
        <v>1059</v>
      </c>
      <c r="D959" s="6"/>
      <c r="E959" s="58"/>
      <c r="F959" s="74"/>
    </row>
    <row r="960" spans="1:6" ht="15">
      <c r="A960" s="163"/>
      <c r="B960" s="6" t="s">
        <v>1060</v>
      </c>
      <c r="C960" s="181"/>
      <c r="D960" s="6"/>
      <c r="E960" s="58"/>
      <c r="F960" s="74"/>
    </row>
    <row r="961" spans="1:6" ht="15">
      <c r="A961" s="163"/>
      <c r="B961" s="6" t="s">
        <v>1061</v>
      </c>
      <c r="C961" s="181"/>
      <c r="D961" s="6"/>
      <c r="E961" s="58"/>
      <c r="F961" s="74"/>
    </row>
    <row r="962" spans="1:6" ht="15">
      <c r="A962" s="163"/>
      <c r="B962" s="6" t="s">
        <v>1062</v>
      </c>
      <c r="C962" s="181"/>
      <c r="D962" s="6"/>
      <c r="E962" s="58"/>
      <c r="F962" s="74"/>
    </row>
    <row r="963" spans="1:6" ht="15">
      <c r="A963" s="163"/>
      <c r="B963" s="6" t="s">
        <v>1063</v>
      </c>
      <c r="C963" s="181"/>
      <c r="D963" s="6"/>
      <c r="E963" s="58"/>
      <c r="F963" s="74"/>
    </row>
    <row r="964" spans="1:6" ht="15">
      <c r="A964" s="163"/>
      <c r="B964" s="6" t="s">
        <v>1064</v>
      </c>
      <c r="C964" s="9"/>
      <c r="D964" s="6"/>
      <c r="E964" s="58"/>
      <c r="F964" s="74"/>
    </row>
    <row r="965" spans="1:6" ht="15">
      <c r="A965" s="163"/>
      <c r="B965" s="6" t="s">
        <v>1065</v>
      </c>
      <c r="C965" s="9"/>
      <c r="D965" s="6">
        <v>400</v>
      </c>
      <c r="E965" s="58">
        <v>20.923</v>
      </c>
      <c r="F965" s="74">
        <f>ROUND((100-E965)/100*D965,1)</f>
        <v>316.3</v>
      </c>
    </row>
    <row r="966" spans="1:6" ht="15">
      <c r="A966" s="163"/>
      <c r="B966" s="6" t="s">
        <v>1066</v>
      </c>
      <c r="C966" s="9"/>
      <c r="D966" s="6"/>
      <c r="E966" s="58"/>
      <c r="F966" s="74"/>
    </row>
    <row r="967" spans="1:6" ht="15">
      <c r="A967" s="163"/>
      <c r="B967" s="6" t="s">
        <v>1067</v>
      </c>
      <c r="C967" s="9"/>
      <c r="D967" s="6"/>
      <c r="E967" s="58"/>
      <c r="F967" s="74"/>
    </row>
    <row r="968" spans="1:6" ht="15">
      <c r="A968" s="163"/>
      <c r="B968" s="6" t="s">
        <v>1068</v>
      </c>
      <c r="C968" s="9"/>
      <c r="D968" s="6"/>
      <c r="E968" s="58"/>
      <c r="F968" s="74"/>
    </row>
    <row r="969" spans="1:6" ht="15">
      <c r="A969" s="163"/>
      <c r="B969" s="6" t="s">
        <v>1069</v>
      </c>
      <c r="C969" s="9"/>
      <c r="D969" s="6"/>
      <c r="E969" s="58"/>
      <c r="F969" s="74"/>
    </row>
    <row r="970" spans="1:6" ht="15.75" customHeight="1">
      <c r="A970" s="183" t="s">
        <v>806</v>
      </c>
      <c r="B970" s="6" t="s">
        <v>1070</v>
      </c>
      <c r="C970" s="9"/>
      <c r="D970" s="6">
        <v>320</v>
      </c>
      <c r="E970" s="58">
        <v>10.60875</v>
      </c>
      <c r="F970" s="74">
        <f>ROUND((100-E970)/100*D970,1)</f>
        <v>286.1</v>
      </c>
    </row>
    <row r="971" spans="1:6" ht="15.75" customHeight="1">
      <c r="A971" s="183"/>
      <c r="B971" s="6" t="s">
        <v>1071</v>
      </c>
      <c r="C971" s="194" t="s">
        <v>1072</v>
      </c>
      <c r="D971" s="6"/>
      <c r="E971" s="58"/>
      <c r="F971" s="74"/>
    </row>
    <row r="972" spans="1:6" ht="15">
      <c r="A972" s="183"/>
      <c r="B972" s="6" t="s">
        <v>1073</v>
      </c>
      <c r="C972" s="194"/>
      <c r="D972" s="6"/>
      <c r="E972" s="58"/>
      <c r="F972" s="74"/>
    </row>
    <row r="973" spans="1:6" ht="15">
      <c r="A973" s="183"/>
      <c r="B973" s="6" t="s">
        <v>1074</v>
      </c>
      <c r="C973" s="194"/>
      <c r="D973" s="6"/>
      <c r="E973" s="58"/>
      <c r="F973" s="74"/>
    </row>
    <row r="974" spans="1:6" ht="15">
      <c r="A974" s="183"/>
      <c r="B974" s="6" t="s">
        <v>1075</v>
      </c>
      <c r="C974" s="9"/>
      <c r="D974" s="6"/>
      <c r="E974" s="58"/>
      <c r="F974" s="74"/>
    </row>
    <row r="975" spans="1:6" ht="51">
      <c r="A975" s="93" t="s">
        <v>755</v>
      </c>
      <c r="B975" s="6" t="s">
        <v>1076</v>
      </c>
      <c r="C975" s="16" t="s">
        <v>1077</v>
      </c>
      <c r="D975" s="6">
        <v>400</v>
      </c>
      <c r="E975" s="58">
        <v>1.61325</v>
      </c>
      <c r="F975" s="74">
        <f>ROUND((100-E975)/100*D975,1)</f>
        <v>393.5</v>
      </c>
    </row>
    <row r="976" spans="1:6" ht="15.75" customHeight="1">
      <c r="A976" s="163" t="s">
        <v>232</v>
      </c>
      <c r="B976" s="6" t="s">
        <v>1078</v>
      </c>
      <c r="C976" s="9"/>
      <c r="D976" s="6">
        <v>630</v>
      </c>
      <c r="E976" s="58">
        <v>19.326349206349207</v>
      </c>
      <c r="F976" s="74">
        <f>ROUND((100-E976)/100*D976,1)</f>
        <v>508.2</v>
      </c>
    </row>
    <row r="977" spans="1:6" ht="25.5" customHeight="1">
      <c r="A977" s="163"/>
      <c r="B977" s="6" t="s">
        <v>1079</v>
      </c>
      <c r="C977" s="194" t="s">
        <v>1080</v>
      </c>
      <c r="D977" s="6"/>
      <c r="E977" s="58"/>
      <c r="F977" s="74"/>
    </row>
    <row r="978" spans="1:6" ht="15">
      <c r="A978" s="163"/>
      <c r="B978" s="6" t="s">
        <v>1081</v>
      </c>
      <c r="C978" s="194"/>
      <c r="D978" s="6"/>
      <c r="E978" s="58"/>
      <c r="F978" s="74"/>
    </row>
    <row r="979" spans="1:6" ht="15">
      <c r="A979" s="163"/>
      <c r="B979" s="6" t="s">
        <v>1082</v>
      </c>
      <c r="C979" s="194"/>
      <c r="D979" s="6"/>
      <c r="E979" s="58"/>
      <c r="F979" s="74"/>
    </row>
    <row r="980" spans="1:6" ht="15">
      <c r="A980" s="163"/>
      <c r="B980" s="6" t="s">
        <v>1083</v>
      </c>
      <c r="C980" s="194"/>
      <c r="D980" s="6"/>
      <c r="E980" s="58"/>
      <c r="F980" s="74"/>
    </row>
    <row r="981" spans="1:6" ht="15">
      <c r="A981" s="163"/>
      <c r="B981" s="6" t="s">
        <v>1084</v>
      </c>
      <c r="C981" s="194"/>
      <c r="D981" s="6"/>
      <c r="E981" s="58"/>
      <c r="F981" s="74"/>
    </row>
    <row r="982" spans="1:6" ht="15">
      <c r="A982" s="163"/>
      <c r="B982" s="6" t="s">
        <v>1085</v>
      </c>
      <c r="C982" s="194"/>
      <c r="D982" s="6">
        <v>630</v>
      </c>
      <c r="E982" s="58">
        <v>18.057777777777776</v>
      </c>
      <c r="F982" s="74">
        <f>ROUND((100-E982)/100*D982,1)</f>
        <v>516.2</v>
      </c>
    </row>
    <row r="983" spans="1:6" ht="15">
      <c r="A983" s="163"/>
      <c r="B983" s="6" t="s">
        <v>1086</v>
      </c>
      <c r="C983" s="194"/>
      <c r="D983" s="6"/>
      <c r="E983" s="58"/>
      <c r="F983" s="74"/>
    </row>
    <row r="984" spans="1:6" ht="15">
      <c r="A984" s="163"/>
      <c r="B984" s="6" t="s">
        <v>1087</v>
      </c>
      <c r="C984" s="194"/>
      <c r="D984" s="6"/>
      <c r="E984" s="58"/>
      <c r="F984" s="74"/>
    </row>
    <row r="985" spans="1:6" ht="15">
      <c r="A985" s="163"/>
      <c r="B985" s="6" t="s">
        <v>1088</v>
      </c>
      <c r="C985" s="194"/>
      <c r="D985" s="6"/>
      <c r="E985" s="58"/>
      <c r="F985" s="74"/>
    </row>
    <row r="986" spans="1:6" ht="15">
      <c r="A986" s="163"/>
      <c r="B986" s="6" t="s">
        <v>1089</v>
      </c>
      <c r="C986" s="194"/>
      <c r="D986" s="6"/>
      <c r="E986" s="58"/>
      <c r="F986" s="74"/>
    </row>
    <row r="987" spans="1:6" ht="15">
      <c r="A987" s="163"/>
      <c r="B987" s="6" t="s">
        <v>1090</v>
      </c>
      <c r="C987" s="194"/>
      <c r="D987" s="6"/>
      <c r="E987" s="58"/>
      <c r="F987" s="74"/>
    </row>
    <row r="988" spans="1:6" ht="15">
      <c r="A988" s="163"/>
      <c r="B988" s="6" t="s">
        <v>1081</v>
      </c>
      <c r="C988" s="194"/>
      <c r="D988" s="6"/>
      <c r="E988" s="58"/>
      <c r="F988" s="74"/>
    </row>
    <row r="989" spans="1:6" ht="15">
      <c r="A989" s="163"/>
      <c r="B989" s="6" t="s">
        <v>1091</v>
      </c>
      <c r="C989" s="194"/>
      <c r="D989" s="6"/>
      <c r="E989" s="58"/>
      <c r="F989" s="74"/>
    </row>
    <row r="990" spans="1:6" ht="15.75" customHeight="1">
      <c r="A990" s="171" t="s">
        <v>281</v>
      </c>
      <c r="B990" s="6" t="s">
        <v>1092</v>
      </c>
      <c r="C990" s="194" t="s">
        <v>1093</v>
      </c>
      <c r="D990" s="6">
        <v>250</v>
      </c>
      <c r="E990" s="58">
        <v>44.2628</v>
      </c>
      <c r="F990" s="74">
        <f>ROUND((100-E990)/100*D990,1)</f>
        <v>139.3</v>
      </c>
    </row>
    <row r="991" spans="1:6" ht="15">
      <c r="A991" s="171"/>
      <c r="B991" s="6" t="s">
        <v>708</v>
      </c>
      <c r="C991" s="194"/>
      <c r="D991" s="6"/>
      <c r="E991" s="58"/>
      <c r="F991" s="74"/>
    </row>
    <row r="992" spans="1:6" ht="15">
      <c r="A992" s="171"/>
      <c r="B992" s="6" t="s">
        <v>439</v>
      </c>
      <c r="C992" s="194"/>
      <c r="D992" s="6"/>
      <c r="E992" s="58"/>
      <c r="F992" s="74"/>
    </row>
    <row r="993" spans="1:6" ht="15">
      <c r="A993" s="171"/>
      <c r="B993" s="6" t="s">
        <v>1094</v>
      </c>
      <c r="C993" s="194"/>
      <c r="D993" s="6"/>
      <c r="E993" s="58"/>
      <c r="F993" s="74"/>
    </row>
    <row r="994" spans="1:6" ht="15.75" customHeight="1">
      <c r="A994" s="162" t="s">
        <v>252</v>
      </c>
      <c r="B994" s="6" t="s">
        <v>1095</v>
      </c>
      <c r="C994" s="194" t="s">
        <v>1096</v>
      </c>
      <c r="D994" s="6">
        <v>320</v>
      </c>
      <c r="E994" s="58">
        <v>30.2709375</v>
      </c>
      <c r="F994" s="74">
        <f>ROUND((100-E994)/100*D994,1)</f>
        <v>223.1</v>
      </c>
    </row>
    <row r="995" spans="1:6" ht="15" customHeight="1">
      <c r="A995" s="162"/>
      <c r="B995" s="6" t="s">
        <v>439</v>
      </c>
      <c r="C995" s="194"/>
      <c r="D995" s="38"/>
      <c r="E995" s="58"/>
      <c r="F995" s="74"/>
    </row>
    <row r="996" spans="1:6" ht="15" customHeight="1">
      <c r="A996" s="162"/>
      <c r="B996" s="6" t="s">
        <v>708</v>
      </c>
      <c r="C996" s="194"/>
      <c r="D996" s="38"/>
      <c r="E996" s="58"/>
      <c r="F996" s="74"/>
    </row>
    <row r="997" spans="1:6" ht="15" customHeight="1">
      <c r="A997" s="162"/>
      <c r="B997" s="6" t="s">
        <v>438</v>
      </c>
      <c r="C997" s="194"/>
      <c r="D997" s="38"/>
      <c r="E997" s="58"/>
      <c r="F997" s="74"/>
    </row>
    <row r="998" spans="1:6" ht="15.75" customHeight="1">
      <c r="A998" s="94"/>
      <c r="B998" s="6" t="s">
        <v>1097</v>
      </c>
      <c r="C998" s="9"/>
      <c r="D998" s="6">
        <v>250</v>
      </c>
      <c r="E998" s="58">
        <v>5.2432</v>
      </c>
      <c r="F998" s="74">
        <f>ROUND((100-E998)/100*D998,1)</f>
        <v>236.9</v>
      </c>
    </row>
    <row r="999" spans="1:6" ht="41.25" customHeight="1">
      <c r="A999" s="94" t="s">
        <v>42</v>
      </c>
      <c r="B999" s="6" t="s">
        <v>1098</v>
      </c>
      <c r="C999" s="16" t="s">
        <v>1099</v>
      </c>
      <c r="D999" s="6"/>
      <c r="E999" s="58"/>
      <c r="F999" s="74"/>
    </row>
    <row r="1000" spans="1:6" ht="30.75" customHeight="1">
      <c r="A1000" s="72" t="s">
        <v>232</v>
      </c>
      <c r="B1000" s="6" t="s">
        <v>1100</v>
      </c>
      <c r="C1000" s="16" t="s">
        <v>1101</v>
      </c>
      <c r="D1000" s="6">
        <v>400</v>
      </c>
      <c r="E1000" s="58">
        <v>11.041</v>
      </c>
      <c r="F1000" s="74">
        <f>ROUND((100-E1000)/100*D1000,1)</f>
        <v>355.8</v>
      </c>
    </row>
    <row r="1001" spans="1:6" ht="15">
      <c r="A1001" s="167"/>
      <c r="B1001" s="6" t="s">
        <v>1102</v>
      </c>
      <c r="C1001" s="9" t="s">
        <v>1103</v>
      </c>
      <c r="D1001" s="6">
        <v>250</v>
      </c>
      <c r="E1001" s="58">
        <v>15.3576</v>
      </c>
      <c r="F1001" s="74">
        <f>ROUND((100-E1001)/100*D1001,1)</f>
        <v>211.6</v>
      </c>
    </row>
    <row r="1002" spans="1:6" ht="15">
      <c r="A1002" s="167"/>
      <c r="B1002" s="6" t="s">
        <v>1104</v>
      </c>
      <c r="C1002" s="9"/>
      <c r="D1002" s="6"/>
      <c r="E1002" s="58"/>
      <c r="F1002" s="74"/>
    </row>
    <row r="1003" spans="1:6" ht="15">
      <c r="A1003" s="167"/>
      <c r="B1003" s="6" t="s">
        <v>903</v>
      </c>
      <c r="C1003" s="9"/>
      <c r="D1003" s="6"/>
      <c r="E1003" s="58"/>
      <c r="F1003" s="74"/>
    </row>
    <row r="1004" spans="1:6" ht="15">
      <c r="A1004" s="167"/>
      <c r="B1004" s="6" t="s">
        <v>1105</v>
      </c>
      <c r="C1004" s="9"/>
      <c r="D1004" s="6"/>
      <c r="E1004" s="58"/>
      <c r="F1004" s="74"/>
    </row>
    <row r="1005" spans="1:6" ht="15">
      <c r="A1005" s="167"/>
      <c r="B1005" s="6" t="s">
        <v>1106</v>
      </c>
      <c r="C1005" s="9"/>
      <c r="D1005" s="6"/>
      <c r="E1005" s="58"/>
      <c r="F1005" s="74"/>
    </row>
    <row r="1006" spans="1:6" ht="15">
      <c r="A1006" s="167"/>
      <c r="B1006" s="6" t="s">
        <v>1107</v>
      </c>
      <c r="C1006" s="9"/>
      <c r="D1006" s="6"/>
      <c r="E1006" s="58"/>
      <c r="F1006" s="74"/>
    </row>
    <row r="1007" spans="1:6" ht="15">
      <c r="A1007" s="167"/>
      <c r="B1007" s="6" t="s">
        <v>1108</v>
      </c>
      <c r="C1007" s="9"/>
      <c r="D1007" s="6">
        <v>250</v>
      </c>
      <c r="E1007" s="58">
        <v>48.316</v>
      </c>
      <c r="F1007" s="74">
        <f>ROUND((100-E1007)/100*D1007,1)</f>
        <v>129.2</v>
      </c>
    </row>
    <row r="1008" spans="1:6" ht="15">
      <c r="A1008" s="167"/>
      <c r="B1008" s="6" t="s">
        <v>1109</v>
      </c>
      <c r="C1008" s="9"/>
      <c r="D1008" s="6"/>
      <c r="E1008" s="58"/>
      <c r="F1008" s="74"/>
    </row>
    <row r="1009" spans="1:6" ht="15">
      <c r="A1009" s="167"/>
      <c r="B1009" s="6" t="s">
        <v>1110</v>
      </c>
      <c r="C1009" s="9"/>
      <c r="D1009" s="6"/>
      <c r="E1009" s="58"/>
      <c r="F1009" s="74"/>
    </row>
    <row r="1010" spans="1:6" ht="15">
      <c r="A1010" s="167"/>
      <c r="B1010" s="6" t="s">
        <v>1111</v>
      </c>
      <c r="C1010" s="9"/>
      <c r="D1010" s="6">
        <v>630</v>
      </c>
      <c r="E1010" s="58">
        <v>28.761904761904763</v>
      </c>
      <c r="F1010" s="74">
        <f>ROUND((100-E1010)/100*D1010,1)</f>
        <v>448.8</v>
      </c>
    </row>
    <row r="1011" spans="1:6" ht="15">
      <c r="A1011" s="167"/>
      <c r="B1011" s="6" t="s">
        <v>1112</v>
      </c>
      <c r="C1011" s="6"/>
      <c r="D1011" s="6"/>
      <c r="E1011" s="58"/>
      <c r="F1011" s="74"/>
    </row>
    <row r="1012" spans="1:6" ht="15">
      <c r="A1012" s="167"/>
      <c r="B1012" s="6" t="s">
        <v>1113</v>
      </c>
      <c r="C1012" s="6"/>
      <c r="D1012" s="6"/>
      <c r="E1012" s="58"/>
      <c r="F1012" s="74"/>
    </row>
    <row r="1013" spans="1:6" ht="15">
      <c r="A1013" s="167"/>
      <c r="B1013" s="6" t="s">
        <v>1114</v>
      </c>
      <c r="C1013" s="6"/>
      <c r="D1013" s="6"/>
      <c r="E1013" s="58"/>
      <c r="F1013" s="74"/>
    </row>
    <row r="1014" spans="1:6" ht="15">
      <c r="A1014" s="167"/>
      <c r="B1014" s="6" t="s">
        <v>1115</v>
      </c>
      <c r="C1014" s="6"/>
      <c r="D1014" s="6"/>
      <c r="E1014" s="58"/>
      <c r="F1014" s="74"/>
    </row>
    <row r="1015" spans="1:6" ht="15">
      <c r="A1015" s="167"/>
      <c r="B1015" s="6" t="s">
        <v>1116</v>
      </c>
      <c r="C1015" s="6"/>
      <c r="D1015" s="6"/>
      <c r="E1015" s="58"/>
      <c r="F1015" s="74"/>
    </row>
    <row r="1016" spans="1:6" ht="15">
      <c r="A1016" s="167"/>
      <c r="B1016" s="6" t="s">
        <v>1117</v>
      </c>
      <c r="C1016" s="6"/>
      <c r="D1016" s="6"/>
      <c r="E1016" s="58"/>
      <c r="F1016" s="74"/>
    </row>
    <row r="1017" spans="1:6" ht="15">
      <c r="A1017" s="167"/>
      <c r="B1017" s="6" t="s">
        <v>1118</v>
      </c>
      <c r="C1017" s="9"/>
      <c r="D1017" s="6">
        <v>630</v>
      </c>
      <c r="E1017" s="58">
        <v>16.952380952380953</v>
      </c>
      <c r="F1017" s="74">
        <f>ROUND((100-E1017)/100*D1017,1)</f>
        <v>523.2</v>
      </c>
    </row>
    <row r="1018" spans="1:6" ht="15">
      <c r="A1018" s="167"/>
      <c r="B1018" s="6" t="s">
        <v>1119</v>
      </c>
      <c r="C1018" s="6"/>
      <c r="D1018" s="6"/>
      <c r="E1018" s="58"/>
      <c r="F1018" s="74"/>
    </row>
    <row r="1019" spans="1:6" ht="15">
      <c r="A1019" s="167"/>
      <c r="B1019" s="6" t="s">
        <v>1120</v>
      </c>
      <c r="C1019" s="6"/>
      <c r="D1019" s="6"/>
      <c r="E1019" s="58"/>
      <c r="F1019" s="74"/>
    </row>
    <row r="1020" spans="1:6" ht="15">
      <c r="A1020" s="167"/>
      <c r="B1020" s="6" t="s">
        <v>1121</v>
      </c>
      <c r="C1020" s="6"/>
      <c r="D1020" s="6"/>
      <c r="E1020" s="58"/>
      <c r="F1020" s="74"/>
    </row>
    <row r="1021" spans="1:6" ht="15">
      <c r="A1021" s="167"/>
      <c r="B1021" s="6" t="s">
        <v>1122</v>
      </c>
      <c r="C1021" s="6"/>
      <c r="D1021" s="6"/>
      <c r="E1021" s="58"/>
      <c r="F1021" s="74"/>
    </row>
    <row r="1022" spans="1:6" ht="15">
      <c r="A1022" s="167"/>
      <c r="B1022" s="6" t="s">
        <v>1123</v>
      </c>
      <c r="C1022" s="6"/>
      <c r="D1022" s="6"/>
      <c r="E1022" s="58"/>
      <c r="F1022" s="74"/>
    </row>
    <row r="1023" spans="1:6" ht="15.75" customHeight="1">
      <c r="A1023" s="163" t="s">
        <v>375</v>
      </c>
      <c r="B1023" s="6" t="s">
        <v>1124</v>
      </c>
      <c r="C1023" s="9"/>
      <c r="D1023" s="6">
        <v>630</v>
      </c>
      <c r="E1023" s="58">
        <v>9.86920634920635</v>
      </c>
      <c r="F1023" s="74">
        <f>ROUND((100-E1023)/100*D1023,1)</f>
        <v>567.8</v>
      </c>
    </row>
    <row r="1024" spans="1:6" ht="15.75" customHeight="1">
      <c r="A1024" s="163"/>
      <c r="B1024" s="6" t="s">
        <v>1125</v>
      </c>
      <c r="C1024" s="194" t="s">
        <v>1126</v>
      </c>
      <c r="D1024" s="6"/>
      <c r="E1024" s="58"/>
      <c r="F1024" s="74"/>
    </row>
    <row r="1025" spans="1:6" ht="15">
      <c r="A1025" s="163"/>
      <c r="B1025" s="6" t="s">
        <v>1127</v>
      </c>
      <c r="C1025" s="194"/>
      <c r="D1025" s="6"/>
      <c r="E1025" s="58"/>
      <c r="F1025" s="74"/>
    </row>
    <row r="1026" spans="1:6" ht="15">
      <c r="A1026" s="163"/>
      <c r="B1026" s="6" t="s">
        <v>1128</v>
      </c>
      <c r="C1026" s="194"/>
      <c r="D1026" s="6"/>
      <c r="E1026" s="58"/>
      <c r="F1026" s="74"/>
    </row>
    <row r="1027" spans="1:6" ht="15">
      <c r="A1027" s="163"/>
      <c r="B1027" s="6" t="s">
        <v>1129</v>
      </c>
      <c r="C1027" s="194"/>
      <c r="D1027" s="6"/>
      <c r="E1027" s="58"/>
      <c r="F1027" s="74"/>
    </row>
    <row r="1028" spans="1:6" ht="15">
      <c r="A1028" s="163"/>
      <c r="B1028" s="6" t="s">
        <v>1130</v>
      </c>
      <c r="C1028" s="9"/>
      <c r="D1028" s="6"/>
      <c r="E1028" s="58"/>
      <c r="F1028" s="74"/>
    </row>
    <row r="1029" spans="1:6" ht="15">
      <c r="A1029" s="163"/>
      <c r="B1029" s="6" t="s">
        <v>1131</v>
      </c>
      <c r="C1029" s="9"/>
      <c r="D1029" s="6">
        <v>630</v>
      </c>
      <c r="E1029" s="58">
        <v>1.7041269841269842</v>
      </c>
      <c r="F1029" s="74">
        <f>ROUND((100-E1029)/100*D1029,1)</f>
        <v>619.3</v>
      </c>
    </row>
    <row r="1030" spans="1:6" ht="15">
      <c r="A1030" s="163"/>
      <c r="B1030" s="6" t="s">
        <v>1132</v>
      </c>
      <c r="C1030" s="9"/>
      <c r="D1030" s="6"/>
      <c r="E1030" s="58"/>
      <c r="F1030" s="74"/>
    </row>
    <row r="1031" spans="1:6" ht="15">
      <c r="A1031" s="163"/>
      <c r="B1031" s="6" t="s">
        <v>1133</v>
      </c>
      <c r="C1031" s="9"/>
      <c r="D1031" s="6"/>
      <c r="E1031" s="58"/>
      <c r="F1031" s="74"/>
    </row>
    <row r="1032" spans="1:6" ht="15">
      <c r="A1032" s="163"/>
      <c r="B1032" s="6" t="s">
        <v>1134</v>
      </c>
      <c r="C1032" s="9"/>
      <c r="D1032" s="6"/>
      <c r="E1032" s="58"/>
      <c r="F1032" s="74"/>
    </row>
    <row r="1033" spans="1:6" ht="15.75" customHeight="1">
      <c r="A1033" s="163"/>
      <c r="B1033" s="6" t="s">
        <v>1135</v>
      </c>
      <c r="C1033" s="9"/>
      <c r="D1033" s="6">
        <v>400</v>
      </c>
      <c r="E1033" s="58">
        <v>18.873</v>
      </c>
      <c r="F1033" s="74">
        <f>ROUND((100-E1033)/100*D1033,1)</f>
        <v>324.5</v>
      </c>
    </row>
    <row r="1034" spans="1:6" ht="15" customHeight="1">
      <c r="A1034" s="163"/>
      <c r="B1034" s="7" t="s">
        <v>1136</v>
      </c>
      <c r="C1034" s="181" t="s">
        <v>1137</v>
      </c>
      <c r="D1034" s="6"/>
      <c r="E1034" s="58"/>
      <c r="F1034" s="74"/>
    </row>
    <row r="1035" spans="1:6" ht="15" customHeight="1">
      <c r="A1035" s="163"/>
      <c r="B1035" s="7" t="s">
        <v>1138</v>
      </c>
      <c r="C1035" s="181"/>
      <c r="D1035" s="6"/>
      <c r="E1035" s="58"/>
      <c r="F1035" s="74"/>
    </row>
    <row r="1036" spans="1:6" ht="15" customHeight="1">
      <c r="A1036" s="163"/>
      <c r="B1036" s="6" t="s">
        <v>1139</v>
      </c>
      <c r="C1036" s="181"/>
      <c r="D1036" s="6"/>
      <c r="E1036" s="58"/>
      <c r="F1036" s="74"/>
    </row>
    <row r="1037" spans="1:6" ht="15">
      <c r="A1037" s="163"/>
      <c r="B1037" s="7" t="s">
        <v>1140</v>
      </c>
      <c r="C1037" s="181"/>
      <c r="D1037" s="6"/>
      <c r="E1037" s="58"/>
      <c r="F1037" s="74"/>
    </row>
    <row r="1038" spans="1:6" ht="15">
      <c r="A1038" s="163"/>
      <c r="B1038" s="7" t="s">
        <v>1141</v>
      </c>
      <c r="C1038" s="181"/>
      <c r="D1038" s="6"/>
      <c r="E1038" s="58"/>
      <c r="F1038" s="74"/>
    </row>
    <row r="1039" spans="1:6" ht="15">
      <c r="A1039" s="163"/>
      <c r="B1039" s="7" t="s">
        <v>1142</v>
      </c>
      <c r="C1039" s="181"/>
      <c r="D1039" s="6"/>
      <c r="E1039" s="58"/>
      <c r="F1039" s="74"/>
    </row>
    <row r="1040" spans="1:6" ht="15">
      <c r="A1040" s="163"/>
      <c r="B1040" s="7" t="s">
        <v>1142</v>
      </c>
      <c r="C1040" s="181"/>
      <c r="D1040" s="6"/>
      <c r="E1040" s="58"/>
      <c r="F1040" s="74"/>
    </row>
    <row r="1041" spans="1:6" ht="15">
      <c r="A1041" s="163"/>
      <c r="B1041" s="7" t="s">
        <v>1143</v>
      </c>
      <c r="C1041" s="181"/>
      <c r="D1041" s="6"/>
      <c r="E1041" s="58"/>
      <c r="F1041" s="74"/>
    </row>
    <row r="1042" spans="1:6" ht="15.75" customHeight="1">
      <c r="A1042" s="163" t="s">
        <v>325</v>
      </c>
      <c r="B1042" s="6" t="s">
        <v>1144</v>
      </c>
      <c r="C1042" s="194" t="s">
        <v>1145</v>
      </c>
      <c r="D1042" s="6">
        <v>400</v>
      </c>
      <c r="E1042" s="58">
        <v>16.03</v>
      </c>
      <c r="F1042" s="74">
        <f>ROUND((100-E1042)/100*D1042,1)</f>
        <v>335.9</v>
      </c>
    </row>
    <row r="1043" spans="1:6" ht="15">
      <c r="A1043" s="163"/>
      <c r="B1043" s="6" t="s">
        <v>1146</v>
      </c>
      <c r="C1043" s="194"/>
      <c r="D1043" s="6"/>
      <c r="E1043" s="58"/>
      <c r="F1043" s="74"/>
    </row>
    <row r="1044" spans="1:6" ht="15">
      <c r="A1044" s="163"/>
      <c r="B1044" s="6" t="s">
        <v>1147</v>
      </c>
      <c r="C1044" s="194"/>
      <c r="D1044" s="6"/>
      <c r="E1044" s="58"/>
      <c r="F1044" s="74"/>
    </row>
    <row r="1045" spans="1:6" ht="15">
      <c r="A1045" s="163"/>
      <c r="B1045" s="6" t="s">
        <v>1148</v>
      </c>
      <c r="C1045" s="194"/>
      <c r="D1045" s="6"/>
      <c r="E1045" s="58"/>
      <c r="F1045" s="74"/>
    </row>
    <row r="1046" spans="1:6" ht="15">
      <c r="A1046" s="163"/>
      <c r="B1046" s="6" t="s">
        <v>1149</v>
      </c>
      <c r="C1046" s="194"/>
      <c r="D1046" s="6"/>
      <c r="E1046" s="58"/>
      <c r="F1046" s="74"/>
    </row>
    <row r="1047" spans="1:6" ht="15.75" customHeight="1">
      <c r="A1047" s="163" t="s">
        <v>42</v>
      </c>
      <c r="B1047" s="6" t="s">
        <v>1150</v>
      </c>
      <c r="C1047" s="9"/>
      <c r="D1047" s="6">
        <v>400</v>
      </c>
      <c r="E1047" s="58">
        <v>9.322</v>
      </c>
      <c r="F1047" s="74">
        <f>ROUND((100-E1047)/100*D1047,1)</f>
        <v>362.7</v>
      </c>
    </row>
    <row r="1048" spans="1:6" ht="15" customHeight="1">
      <c r="A1048" s="163"/>
      <c r="B1048" s="7" t="s">
        <v>1151</v>
      </c>
      <c r="C1048" s="181" t="s">
        <v>1152</v>
      </c>
      <c r="D1048" s="6"/>
      <c r="E1048" s="58"/>
      <c r="F1048" s="74"/>
    </row>
    <row r="1049" spans="1:6" ht="15">
      <c r="A1049" s="163"/>
      <c r="B1049" s="7" t="s">
        <v>1153</v>
      </c>
      <c r="C1049" s="181"/>
      <c r="D1049" s="6"/>
      <c r="E1049" s="58"/>
      <c r="F1049" s="74"/>
    </row>
    <row r="1050" spans="1:6" ht="15">
      <c r="A1050" s="163"/>
      <c r="B1050" s="6" t="s">
        <v>1155</v>
      </c>
      <c r="C1050" s="181"/>
      <c r="D1050" s="6">
        <v>400</v>
      </c>
      <c r="E1050" s="58">
        <v>48.439</v>
      </c>
      <c r="F1050" s="74">
        <f>ROUND((100-E1050)/100*D1050,1)</f>
        <v>206.2</v>
      </c>
    </row>
    <row r="1051" spans="1:6" ht="15">
      <c r="A1051" s="163"/>
      <c r="B1051" s="7" t="s">
        <v>1133</v>
      </c>
      <c r="C1051" s="181"/>
      <c r="D1051" s="6"/>
      <c r="E1051" s="58"/>
      <c r="F1051" s="74"/>
    </row>
    <row r="1052" spans="1:6" ht="15">
      <c r="A1052" s="163"/>
      <c r="B1052" s="7" t="s">
        <v>1156</v>
      </c>
      <c r="C1052" s="181"/>
      <c r="D1052" s="6"/>
      <c r="E1052" s="58"/>
      <c r="F1052" s="74"/>
    </row>
    <row r="1053" spans="1:6" ht="15">
      <c r="A1053" s="163"/>
      <c r="B1053" s="7" t="s">
        <v>1157</v>
      </c>
      <c r="C1053" s="181"/>
      <c r="D1053" s="6"/>
      <c r="E1053" s="58"/>
      <c r="F1053" s="74"/>
    </row>
    <row r="1054" spans="1:6" ht="15">
      <c r="A1054" s="163"/>
      <c r="B1054" s="7" t="s">
        <v>1158</v>
      </c>
      <c r="C1054" s="181"/>
      <c r="D1054" s="6"/>
      <c r="E1054" s="58"/>
      <c r="F1054" s="74"/>
    </row>
    <row r="1055" spans="1:6" ht="15">
      <c r="A1055" s="163"/>
      <c r="B1055" s="7" t="s">
        <v>1159</v>
      </c>
      <c r="C1055" s="181"/>
      <c r="D1055" s="6"/>
      <c r="E1055" s="58"/>
      <c r="F1055" s="74"/>
    </row>
    <row r="1056" spans="1:6" ht="20.25" customHeight="1">
      <c r="A1056" s="163"/>
      <c r="B1056" s="6" t="s">
        <v>1160</v>
      </c>
      <c r="C1056" s="181"/>
      <c r="D1056" s="6">
        <v>1000</v>
      </c>
      <c r="E1056" s="58">
        <v>0.5192</v>
      </c>
      <c r="F1056" s="74">
        <f>ROUND((100-E1056)/100*D1056,1)</f>
        <v>994.8</v>
      </c>
    </row>
    <row r="1057" spans="1:6" ht="15" customHeight="1">
      <c r="A1057" s="163" t="s">
        <v>42</v>
      </c>
      <c r="B1057" s="6" t="s">
        <v>1161</v>
      </c>
      <c r="C1057" s="194" t="s">
        <v>1162</v>
      </c>
      <c r="D1057" s="6">
        <v>400</v>
      </c>
      <c r="E1057" s="58">
        <v>10.82025</v>
      </c>
      <c r="F1057" s="74">
        <f>ROUND((100-E1057)/100*D1057,1)</f>
        <v>356.7</v>
      </c>
    </row>
    <row r="1058" spans="1:6" ht="15">
      <c r="A1058" s="163"/>
      <c r="B1058" s="7" t="s">
        <v>1163</v>
      </c>
      <c r="C1058" s="194"/>
      <c r="D1058" s="6"/>
      <c r="E1058" s="58"/>
      <c r="F1058" s="74"/>
    </row>
    <row r="1059" spans="1:6" ht="15">
      <c r="A1059" s="163"/>
      <c r="B1059" s="7" t="s">
        <v>1163</v>
      </c>
      <c r="C1059" s="194"/>
      <c r="D1059" s="6"/>
      <c r="E1059" s="58"/>
      <c r="F1059" s="74"/>
    </row>
    <row r="1060" spans="1:6" ht="15">
      <c r="A1060" s="163"/>
      <c r="B1060" s="7" t="s">
        <v>374</v>
      </c>
      <c r="C1060" s="194"/>
      <c r="D1060" s="6"/>
      <c r="E1060" s="58"/>
      <c r="F1060" s="74"/>
    </row>
    <row r="1061" spans="1:6" ht="15">
      <c r="A1061" s="163"/>
      <c r="B1061" s="6" t="s">
        <v>40</v>
      </c>
      <c r="C1061" s="194"/>
      <c r="D1061" s="6"/>
      <c r="E1061" s="58"/>
      <c r="F1061" s="74"/>
    </row>
    <row r="1062" spans="1:6" ht="15.75" customHeight="1">
      <c r="A1062" s="163" t="s">
        <v>375</v>
      </c>
      <c r="B1062" s="6" t="s">
        <v>1164</v>
      </c>
      <c r="C1062" s="9"/>
      <c r="D1062" s="6">
        <v>400</v>
      </c>
      <c r="E1062" s="58">
        <v>36.87225</v>
      </c>
      <c r="F1062" s="74">
        <f>ROUND((100-E1062)/100*D1062,1)</f>
        <v>252.5</v>
      </c>
    </row>
    <row r="1063" spans="1:6" ht="51" customHeight="1">
      <c r="A1063" s="163"/>
      <c r="B1063" s="6" t="s">
        <v>1165</v>
      </c>
      <c r="C1063" s="194" t="s">
        <v>1166</v>
      </c>
      <c r="D1063" s="6"/>
      <c r="E1063" s="58"/>
      <c r="F1063" s="74"/>
    </row>
    <row r="1064" spans="1:6" ht="15">
      <c r="A1064" s="163"/>
      <c r="B1064" s="6" t="s">
        <v>1167</v>
      </c>
      <c r="C1064" s="194"/>
      <c r="D1064" s="6"/>
      <c r="E1064" s="58"/>
      <c r="F1064" s="74"/>
    </row>
    <row r="1065" spans="1:6" ht="15">
      <c r="A1065" s="163"/>
      <c r="B1065" s="6" t="s">
        <v>1168</v>
      </c>
      <c r="C1065" s="194"/>
      <c r="D1065" s="6"/>
      <c r="E1065" s="58"/>
      <c r="F1065" s="74"/>
    </row>
    <row r="1066" spans="1:6" ht="15">
      <c r="A1066" s="163"/>
      <c r="B1066" s="6" t="s">
        <v>1169</v>
      </c>
      <c r="C1066" s="194"/>
      <c r="D1066" s="6"/>
      <c r="E1066" s="58"/>
      <c r="F1066" s="74"/>
    </row>
    <row r="1067" spans="1:6" ht="15">
      <c r="A1067" s="163"/>
      <c r="B1067" s="6" t="s">
        <v>1170</v>
      </c>
      <c r="C1067" s="194"/>
      <c r="D1067" s="6"/>
      <c r="E1067" s="58"/>
      <c r="F1067" s="74"/>
    </row>
    <row r="1068" spans="1:6" ht="15">
      <c r="A1068" s="163"/>
      <c r="B1068" s="6" t="s">
        <v>1171</v>
      </c>
      <c r="C1068" s="9"/>
      <c r="D1068" s="6">
        <v>400</v>
      </c>
      <c r="E1068" s="58">
        <v>37.236</v>
      </c>
      <c r="F1068" s="74">
        <f>ROUND((100-E1068)/100*D1068,1)</f>
        <v>251.1</v>
      </c>
    </row>
    <row r="1069" spans="1:6" ht="15">
      <c r="A1069" s="163"/>
      <c r="B1069" s="6" t="s">
        <v>1172</v>
      </c>
      <c r="C1069" s="9"/>
      <c r="D1069" s="6"/>
      <c r="E1069" s="58"/>
      <c r="F1069" s="74"/>
    </row>
    <row r="1070" spans="1:6" ht="15">
      <c r="A1070" s="163"/>
      <c r="B1070" s="6" t="s">
        <v>1173</v>
      </c>
      <c r="C1070" s="9"/>
      <c r="D1070" s="6"/>
      <c r="E1070" s="58"/>
      <c r="F1070" s="74"/>
    </row>
    <row r="1071" spans="1:6" ht="15">
      <c r="A1071" s="163"/>
      <c r="B1071" s="6" t="s">
        <v>1174</v>
      </c>
      <c r="C1071" s="9"/>
      <c r="D1071" s="6"/>
      <c r="E1071" s="58"/>
      <c r="F1071" s="74"/>
    </row>
    <row r="1072" spans="1:6" ht="15">
      <c r="A1072" s="163"/>
      <c r="B1072" s="6" t="s">
        <v>1175</v>
      </c>
      <c r="C1072" s="9"/>
      <c r="D1072" s="6"/>
      <c r="E1072" s="58"/>
      <c r="F1072" s="74"/>
    </row>
    <row r="1073" spans="1:6" ht="15">
      <c r="A1073" s="163"/>
      <c r="B1073" s="6" t="s">
        <v>1176</v>
      </c>
      <c r="C1073" s="9"/>
      <c r="D1073" s="6"/>
      <c r="E1073" s="58"/>
      <c r="F1073" s="74"/>
    </row>
    <row r="1074" spans="1:6" ht="15">
      <c r="A1074" s="163"/>
      <c r="B1074" s="6" t="s">
        <v>1177</v>
      </c>
      <c r="C1074" s="9"/>
      <c r="D1074" s="6"/>
      <c r="E1074" s="58"/>
      <c r="F1074" s="74"/>
    </row>
    <row r="1075" spans="1:6" ht="15">
      <c r="A1075" s="163"/>
      <c r="B1075" s="6" t="s">
        <v>1178</v>
      </c>
      <c r="C1075" s="9"/>
      <c r="D1075" s="6"/>
      <c r="E1075" s="58"/>
      <c r="F1075" s="74"/>
    </row>
    <row r="1076" spans="1:6" ht="15">
      <c r="A1076" s="81"/>
      <c r="B1076" s="6" t="s">
        <v>1179</v>
      </c>
      <c r="C1076" s="9"/>
      <c r="D1076" s="6"/>
      <c r="E1076" s="58"/>
      <c r="F1076" s="74"/>
    </row>
    <row r="1077" spans="1:6" ht="15.75" customHeight="1">
      <c r="A1077" s="177" t="s">
        <v>325</v>
      </c>
      <c r="B1077" s="9" t="s">
        <v>1180</v>
      </c>
      <c r="C1077" s="16" t="s">
        <v>1181</v>
      </c>
      <c r="D1077" s="6">
        <v>250</v>
      </c>
      <c r="E1077" s="58">
        <v>28.0352</v>
      </c>
      <c r="F1077" s="74">
        <f>ROUND((100-E1077)/100*D1077,1)</f>
        <v>179.9</v>
      </c>
    </row>
    <row r="1078" spans="1:6" ht="15">
      <c r="A1078" s="177"/>
      <c r="B1078" s="7" t="s">
        <v>1182</v>
      </c>
      <c r="C1078" s="16"/>
      <c r="D1078" s="6"/>
      <c r="E1078" s="58"/>
      <c r="F1078" s="74"/>
    </row>
    <row r="1079" spans="1:6" ht="15">
      <c r="A1079" s="177"/>
      <c r="B1079" s="7" t="s">
        <v>1183</v>
      </c>
      <c r="C1079" s="16"/>
      <c r="D1079" s="6"/>
      <c r="E1079" s="58"/>
      <c r="F1079" s="74"/>
    </row>
    <row r="1080" spans="1:6" ht="15">
      <c r="A1080" s="177"/>
      <c r="B1080" s="7" t="s">
        <v>1184</v>
      </c>
      <c r="C1080" s="9"/>
      <c r="D1080" s="6"/>
      <c r="E1080" s="58"/>
      <c r="F1080" s="74"/>
    </row>
    <row r="1081" spans="1:6" ht="15.75" customHeight="1">
      <c r="A1081" s="171" t="s">
        <v>281</v>
      </c>
      <c r="B1081" s="6" t="s">
        <v>1185</v>
      </c>
      <c r="C1081" s="194" t="s">
        <v>1186</v>
      </c>
      <c r="D1081" s="6">
        <v>400</v>
      </c>
      <c r="E1081" s="58">
        <v>24.79975</v>
      </c>
      <c r="F1081" s="74">
        <f>ROUND((100-E1081)/100*D1081,1)</f>
        <v>300.8</v>
      </c>
    </row>
    <row r="1082" spans="1:6" ht="15">
      <c r="A1082" s="171"/>
      <c r="B1082" s="7" t="s">
        <v>1187</v>
      </c>
      <c r="C1082" s="194"/>
      <c r="D1082" s="6"/>
      <c r="E1082" s="58"/>
      <c r="F1082" s="74"/>
    </row>
    <row r="1083" spans="1:6" ht="15">
      <c r="A1083" s="171"/>
      <c r="B1083" s="7" t="s">
        <v>1188</v>
      </c>
      <c r="C1083" s="194"/>
      <c r="D1083" s="6"/>
      <c r="E1083" s="58"/>
      <c r="F1083" s="74"/>
    </row>
    <row r="1084" spans="1:6" ht="15">
      <c r="A1084" s="171"/>
      <c r="B1084" s="7" t="s">
        <v>1189</v>
      </c>
      <c r="C1084" s="194"/>
      <c r="D1084" s="6"/>
      <c r="E1084" s="58"/>
      <c r="F1084" s="74"/>
    </row>
    <row r="1085" spans="1:6" ht="15">
      <c r="A1085" s="171"/>
      <c r="B1085" s="7" t="s">
        <v>1190</v>
      </c>
      <c r="C1085" s="194"/>
      <c r="D1085" s="6"/>
      <c r="E1085" s="58"/>
      <c r="F1085" s="74"/>
    </row>
    <row r="1086" spans="1:6" ht="15">
      <c r="A1086" s="171"/>
      <c r="B1086" s="7" t="s">
        <v>1191</v>
      </c>
      <c r="C1086" s="194"/>
      <c r="D1086" s="6"/>
      <c r="E1086" s="58"/>
      <c r="F1086" s="74"/>
    </row>
    <row r="1087" spans="1:6" ht="15">
      <c r="A1087" s="171"/>
      <c r="B1087" s="7" t="s">
        <v>1192</v>
      </c>
      <c r="C1087" s="194"/>
      <c r="D1087" s="6"/>
      <c r="E1087" s="58"/>
      <c r="F1087" s="74"/>
    </row>
    <row r="1088" spans="1:6" ht="15">
      <c r="A1088" s="171"/>
      <c r="B1088" s="6" t="s">
        <v>1193</v>
      </c>
      <c r="C1088" s="194"/>
      <c r="D1088" s="6">
        <v>400</v>
      </c>
      <c r="E1088" s="58">
        <v>12.19</v>
      </c>
      <c r="F1088" s="74">
        <f>ROUND((100-E1088)/100*D1088,1)</f>
        <v>351.2</v>
      </c>
    </row>
    <row r="1089" spans="1:6" ht="15">
      <c r="A1089" s="171"/>
      <c r="B1089" s="7" t="s">
        <v>1194</v>
      </c>
      <c r="C1089" s="194"/>
      <c r="D1089" s="6"/>
      <c r="E1089" s="58"/>
      <c r="F1089" s="74"/>
    </row>
    <row r="1090" spans="1:6" ht="15">
      <c r="A1090" s="171"/>
      <c r="B1090" s="7" t="s">
        <v>1195</v>
      </c>
      <c r="C1090" s="194"/>
      <c r="D1090" s="6"/>
      <c r="E1090" s="58"/>
      <c r="F1090" s="74"/>
    </row>
    <row r="1091" spans="1:6" ht="15" customHeight="1">
      <c r="A1091" s="171"/>
      <c r="B1091" s="6" t="s">
        <v>1196</v>
      </c>
      <c r="C1091" s="194" t="s">
        <v>1197</v>
      </c>
      <c r="D1091" s="6">
        <v>400</v>
      </c>
      <c r="E1091" s="58">
        <v>9.0155</v>
      </c>
      <c r="F1091" s="74">
        <f>ROUND((100-E1091)/100*D1091,1)</f>
        <v>363.9</v>
      </c>
    </row>
    <row r="1092" spans="1:6" ht="15">
      <c r="A1092" s="171"/>
      <c r="B1092" s="6" t="s">
        <v>1198</v>
      </c>
      <c r="C1092" s="194"/>
      <c r="D1092" s="6"/>
      <c r="E1092" s="58"/>
      <c r="F1092" s="74"/>
    </row>
    <row r="1093" spans="1:6" ht="15">
      <c r="A1093" s="171"/>
      <c r="B1093" s="6" t="s">
        <v>1199</v>
      </c>
      <c r="C1093" s="194"/>
      <c r="D1093" s="6"/>
      <c r="E1093" s="58"/>
      <c r="F1093" s="74"/>
    </row>
    <row r="1094" spans="1:6" ht="15" customHeight="1">
      <c r="A1094" s="171"/>
      <c r="B1094" s="6" t="s">
        <v>1200</v>
      </c>
      <c r="C1094" s="194"/>
      <c r="D1094" s="6"/>
      <c r="E1094" s="58"/>
      <c r="F1094" s="74"/>
    </row>
    <row r="1095" spans="1:6" ht="15">
      <c r="A1095" s="171"/>
      <c r="B1095" s="6" t="s">
        <v>1201</v>
      </c>
      <c r="C1095" s="9"/>
      <c r="D1095" s="6">
        <v>400</v>
      </c>
      <c r="E1095" s="58">
        <v>14.88175</v>
      </c>
      <c r="F1095" s="74">
        <f>ROUND((100-E1095)/100*D1095,1)</f>
        <v>340.5</v>
      </c>
    </row>
    <row r="1096" spans="1:6" ht="15">
      <c r="A1096" s="171"/>
      <c r="B1096" s="6" t="s">
        <v>761</v>
      </c>
      <c r="C1096" s="9"/>
      <c r="D1096" s="6"/>
      <c r="E1096" s="58"/>
      <c r="F1096" s="74"/>
    </row>
    <row r="1097" spans="1:6" ht="15">
      <c r="A1097" s="171"/>
      <c r="B1097" s="6" t="s">
        <v>1202</v>
      </c>
      <c r="C1097" s="9"/>
      <c r="D1097" s="6"/>
      <c r="E1097" s="58"/>
      <c r="F1097" s="74"/>
    </row>
    <row r="1098" spans="1:6" ht="15">
      <c r="A1098" s="171"/>
      <c r="B1098" s="6" t="s">
        <v>36</v>
      </c>
      <c r="C1098" s="9"/>
      <c r="D1098" s="6"/>
      <c r="E1098" s="58"/>
      <c r="F1098" s="74"/>
    </row>
    <row r="1099" spans="1:6" ht="15">
      <c r="A1099" s="171"/>
      <c r="B1099" s="6" t="s">
        <v>1203</v>
      </c>
      <c r="C1099" s="9"/>
      <c r="D1099" s="6"/>
      <c r="E1099" s="58"/>
      <c r="F1099" s="74"/>
    </row>
    <row r="1100" spans="1:6" ht="21" customHeight="1">
      <c r="A1100" s="163"/>
      <c r="B1100" s="6" t="s">
        <v>1204</v>
      </c>
      <c r="C1100" s="194" t="s">
        <v>1205</v>
      </c>
      <c r="D1100" s="6">
        <v>630</v>
      </c>
      <c r="E1100" s="58">
        <v>4.731428571428571</v>
      </c>
      <c r="F1100" s="74">
        <f>ROUND((100-E1100)/100*D1100,1)</f>
        <v>600.2</v>
      </c>
    </row>
    <row r="1101" spans="1:6" ht="15">
      <c r="A1101" s="163"/>
      <c r="B1101" s="7" t="s">
        <v>1206</v>
      </c>
      <c r="C1101" s="194"/>
      <c r="D1101" s="6"/>
      <c r="E1101" s="58"/>
      <c r="F1101" s="74"/>
    </row>
    <row r="1102" spans="1:6" ht="15">
      <c r="A1102" s="163"/>
      <c r="B1102" s="7" t="s">
        <v>1207</v>
      </c>
      <c r="C1102" s="194"/>
      <c r="D1102" s="6"/>
      <c r="E1102" s="58"/>
      <c r="F1102" s="74"/>
    </row>
    <row r="1103" spans="1:6" ht="15">
      <c r="A1103" s="163"/>
      <c r="B1103" s="7" t="s">
        <v>1208</v>
      </c>
      <c r="C1103" s="194"/>
      <c r="D1103" s="6"/>
      <c r="E1103" s="58"/>
      <c r="F1103" s="74"/>
    </row>
    <row r="1104" spans="1:6" ht="15">
      <c r="A1104" s="163"/>
      <c r="B1104" s="6" t="s">
        <v>1209</v>
      </c>
      <c r="C1104" s="9"/>
      <c r="D1104" s="6">
        <v>400</v>
      </c>
      <c r="E1104" s="58">
        <v>1.026</v>
      </c>
      <c r="F1104" s="74">
        <f>ROUND((100-E1104)/100*D1104,1)</f>
        <v>395.9</v>
      </c>
    </row>
    <row r="1105" spans="1:6" ht="15.75" customHeight="1">
      <c r="A1105" s="163" t="s">
        <v>42</v>
      </c>
      <c r="B1105" s="6" t="s">
        <v>1210</v>
      </c>
      <c r="C1105" s="194" t="s">
        <v>1211</v>
      </c>
      <c r="D1105" s="6">
        <v>400</v>
      </c>
      <c r="E1105" s="58">
        <v>8.34</v>
      </c>
      <c r="F1105" s="74">
        <f>ROUND((100-E1105)/100*D1105,1)</f>
        <v>366.6</v>
      </c>
    </row>
    <row r="1106" spans="1:6" ht="15">
      <c r="A1106" s="163"/>
      <c r="B1106" s="6" t="s">
        <v>1212</v>
      </c>
      <c r="C1106" s="194"/>
      <c r="D1106" s="6"/>
      <c r="E1106" s="58"/>
      <c r="F1106" s="74"/>
    </row>
    <row r="1107" spans="1:6" ht="15">
      <c r="A1107" s="163"/>
      <c r="B1107" s="6" t="s">
        <v>1213</v>
      </c>
      <c r="C1107" s="194"/>
      <c r="D1107" s="6"/>
      <c r="E1107" s="58"/>
      <c r="F1107" s="74"/>
    </row>
    <row r="1108" spans="1:6" ht="15">
      <c r="A1108" s="163"/>
      <c r="B1108" s="6" t="s">
        <v>1214</v>
      </c>
      <c r="C1108" s="194"/>
      <c r="D1108" s="6"/>
      <c r="E1108" s="58"/>
      <c r="F1108" s="74"/>
    </row>
    <row r="1109" spans="1:6" ht="15">
      <c r="A1109" s="163"/>
      <c r="B1109" s="6" t="s">
        <v>1215</v>
      </c>
      <c r="C1109" s="9"/>
      <c r="D1109" s="6">
        <v>400</v>
      </c>
      <c r="E1109" s="58">
        <v>14.34</v>
      </c>
      <c r="F1109" s="74">
        <f>ROUND((100-E1109)/100*D1109,1)</f>
        <v>342.6</v>
      </c>
    </row>
    <row r="1110" spans="1:6" ht="15">
      <c r="A1110" s="163"/>
      <c r="B1110" s="6" t="s">
        <v>1216</v>
      </c>
      <c r="C1110" s="9"/>
      <c r="D1110" s="6"/>
      <c r="E1110" s="58"/>
      <c r="F1110" s="74"/>
    </row>
    <row r="1111" spans="1:6" ht="15">
      <c r="A1111" s="163"/>
      <c r="B1111" s="6" t="s">
        <v>1217</v>
      </c>
      <c r="C1111" s="9"/>
      <c r="D1111" s="6"/>
      <c r="E1111" s="58"/>
      <c r="F1111" s="74"/>
    </row>
    <row r="1112" spans="1:6" ht="15">
      <c r="A1112" s="163"/>
      <c r="B1112" s="6" t="s">
        <v>1218</v>
      </c>
      <c r="C1112" s="9"/>
      <c r="D1112" s="6"/>
      <c r="E1112" s="58"/>
      <c r="F1112" s="74"/>
    </row>
    <row r="1113" spans="1:6" s="77" customFormat="1" ht="33" customHeight="1">
      <c r="A1113" s="163" t="s">
        <v>755</v>
      </c>
      <c r="B1113" s="17" t="s">
        <v>1219</v>
      </c>
      <c r="C1113" s="16" t="s">
        <v>1220</v>
      </c>
      <c r="D1113" s="17">
        <v>400</v>
      </c>
      <c r="E1113" s="76">
        <v>0.2925</v>
      </c>
      <c r="F1113" s="74">
        <f>ROUND((100-E1113)/100*D1113,1)</f>
        <v>398.8</v>
      </c>
    </row>
    <row r="1114" spans="1:6" ht="15">
      <c r="A1114" s="163"/>
      <c r="B1114" s="6" t="s">
        <v>1221</v>
      </c>
      <c r="C1114" s="16"/>
      <c r="D1114" s="6">
        <v>400</v>
      </c>
      <c r="E1114" s="58">
        <v>3.068</v>
      </c>
      <c r="F1114" s="74">
        <f>ROUND((100-E1114)/100*D1114,1)</f>
        <v>387.7</v>
      </c>
    </row>
    <row r="1115" spans="1:6" ht="15">
      <c r="A1115" s="163"/>
      <c r="B1115" s="7" t="s">
        <v>1222</v>
      </c>
      <c r="C1115" s="5"/>
      <c r="D1115" s="6"/>
      <c r="E1115" s="58"/>
      <c r="F1115" s="74"/>
    </row>
    <row r="1116" spans="1:6" ht="15">
      <c r="A1116" s="163"/>
      <c r="B1116" s="7" t="s">
        <v>1223</v>
      </c>
      <c r="C1116" s="9"/>
      <c r="D1116" s="6"/>
      <c r="E1116" s="58"/>
      <c r="F1116" s="74"/>
    </row>
    <row r="1117" spans="1:6" ht="15">
      <c r="A1117" s="163"/>
      <c r="B1117" s="7" t="s">
        <v>1224</v>
      </c>
      <c r="C1117" s="9"/>
      <c r="D1117" s="6"/>
      <c r="E1117" s="58"/>
      <c r="F1117" s="74"/>
    </row>
    <row r="1118" spans="1:6" s="77" customFormat="1" ht="51" customHeight="1">
      <c r="A1118" s="171"/>
      <c r="B1118" s="17" t="s">
        <v>1225</v>
      </c>
      <c r="C1118" s="194" t="s">
        <v>1226</v>
      </c>
      <c r="D1118" s="17">
        <v>400</v>
      </c>
      <c r="E1118" s="76">
        <v>14.88</v>
      </c>
      <c r="F1118" s="74">
        <f>ROUND((100-E1118)/100*D1118,1)</f>
        <v>340.5</v>
      </c>
    </row>
    <row r="1119" spans="1:6" ht="15">
      <c r="A1119" s="171"/>
      <c r="B1119" s="6" t="s">
        <v>1227</v>
      </c>
      <c r="C1119" s="194"/>
      <c r="D1119" s="6"/>
      <c r="E1119" s="58"/>
      <c r="F1119" s="74"/>
    </row>
    <row r="1120" spans="1:6" ht="15">
      <c r="A1120" s="171"/>
      <c r="B1120" s="7" t="s">
        <v>40</v>
      </c>
      <c r="C1120" s="194"/>
      <c r="D1120" s="6"/>
      <c r="E1120" s="58"/>
      <c r="F1120" s="74"/>
    </row>
    <row r="1121" spans="1:6" ht="15.75" customHeight="1">
      <c r="A1121" s="201" t="s">
        <v>375</v>
      </c>
      <c r="B1121" s="6" t="s">
        <v>1228</v>
      </c>
      <c r="C1121" s="194" t="s">
        <v>1229</v>
      </c>
      <c r="D1121" s="6">
        <v>630</v>
      </c>
      <c r="E1121" s="58">
        <v>5.904761904761905</v>
      </c>
      <c r="F1121" s="74">
        <f>ROUND((100-E1121)/100*D1121,1)</f>
        <v>592.8</v>
      </c>
    </row>
    <row r="1122" spans="1:6" ht="15">
      <c r="A1122" s="201"/>
      <c r="B1122" s="20" t="s">
        <v>1230</v>
      </c>
      <c r="C1122" s="194"/>
      <c r="D1122" s="20"/>
      <c r="E1122" s="58"/>
      <c r="F1122" s="74"/>
    </row>
    <row r="1123" spans="1:6" ht="15">
      <c r="A1123" s="201"/>
      <c r="B1123" s="20" t="s">
        <v>1231</v>
      </c>
      <c r="C1123" s="194"/>
      <c r="D1123" s="20"/>
      <c r="E1123" s="58"/>
      <c r="F1123" s="74"/>
    </row>
    <row r="1124" spans="1:6" ht="15">
      <c r="A1124" s="201"/>
      <c r="B1124" s="20" t="s">
        <v>1232</v>
      </c>
      <c r="C1124" s="194"/>
      <c r="D1124" s="20"/>
      <c r="E1124" s="58"/>
      <c r="F1124" s="74"/>
    </row>
    <row r="1125" spans="1:6" ht="15">
      <c r="A1125" s="201"/>
      <c r="B1125" s="6" t="s">
        <v>1233</v>
      </c>
      <c r="C1125" s="194"/>
      <c r="D1125" s="6">
        <v>630</v>
      </c>
      <c r="E1125" s="58">
        <v>14.759365079365079</v>
      </c>
      <c r="F1125" s="74">
        <f>ROUND((100-E1125)/100*D1125,1)</f>
        <v>537</v>
      </c>
    </row>
    <row r="1126" spans="1:6" ht="15">
      <c r="A1126" s="201"/>
      <c r="B1126" s="20" t="s">
        <v>1234</v>
      </c>
      <c r="C1126" s="194"/>
      <c r="D1126" s="20"/>
      <c r="E1126" s="58"/>
      <c r="F1126" s="74"/>
    </row>
    <row r="1127" spans="1:6" ht="15">
      <c r="A1127" s="201"/>
      <c r="B1127" s="20" t="s">
        <v>1235</v>
      </c>
      <c r="C1127" s="194"/>
      <c r="D1127" s="20"/>
      <c r="E1127" s="58"/>
      <c r="F1127" s="74"/>
    </row>
    <row r="1128" spans="1:6" ht="15">
      <c r="A1128" s="201"/>
      <c r="B1128" s="20" t="s">
        <v>1236</v>
      </c>
      <c r="C1128" s="194"/>
      <c r="D1128" s="20"/>
      <c r="E1128" s="58"/>
      <c r="F1128" s="74"/>
    </row>
    <row r="1129" spans="1:6" ht="15">
      <c r="A1129" s="201"/>
      <c r="B1129" s="20" t="s">
        <v>1237</v>
      </c>
      <c r="C1129" s="194"/>
      <c r="D1129" s="20"/>
      <c r="E1129" s="58"/>
      <c r="F1129" s="74"/>
    </row>
    <row r="1130" spans="1:6" ht="15">
      <c r="A1130" s="95"/>
      <c r="B1130" s="20" t="s">
        <v>1238</v>
      </c>
      <c r="C1130" s="194"/>
      <c r="D1130" s="20"/>
      <c r="E1130" s="58"/>
      <c r="F1130" s="74"/>
    </row>
    <row r="1131" spans="1:6" ht="15">
      <c r="A1131" s="85"/>
      <c r="B1131" s="6" t="s">
        <v>1239</v>
      </c>
      <c r="C1131" s="9"/>
      <c r="D1131" s="6"/>
      <c r="E1131" s="58"/>
      <c r="F1131" s="74"/>
    </row>
    <row r="1132" spans="1:6" ht="14.25" customHeight="1">
      <c r="A1132" s="163" t="s">
        <v>42</v>
      </c>
      <c r="B1132" s="7" t="s">
        <v>1240</v>
      </c>
      <c r="C1132" s="189" t="s">
        <v>1241</v>
      </c>
      <c r="D1132" s="6">
        <v>400</v>
      </c>
      <c r="E1132" s="58">
        <v>27.6</v>
      </c>
      <c r="F1132" s="74">
        <f>ROUND((100-E1132)/100*D1132,1)</f>
        <v>289.6</v>
      </c>
    </row>
    <row r="1133" spans="1:6" ht="15">
      <c r="A1133" s="163"/>
      <c r="B1133" s="7" t="s">
        <v>1242</v>
      </c>
      <c r="C1133" s="189"/>
      <c r="D1133" s="6"/>
      <c r="E1133" s="58"/>
      <c r="F1133" s="74"/>
    </row>
    <row r="1134" spans="1:6" ht="15.75" customHeight="1">
      <c r="A1134" s="163"/>
      <c r="B1134" s="7" t="s">
        <v>1243</v>
      </c>
      <c r="C1134" s="189"/>
      <c r="D1134" s="6"/>
      <c r="E1134" s="58"/>
      <c r="F1134" s="74"/>
    </row>
    <row r="1135" spans="1:6" ht="15">
      <c r="A1135" s="163"/>
      <c r="B1135" s="7" t="s">
        <v>1244</v>
      </c>
      <c r="C1135" s="189"/>
      <c r="D1135" s="6"/>
      <c r="E1135" s="58"/>
      <c r="F1135" s="74"/>
    </row>
    <row r="1136" spans="1:6" ht="15">
      <c r="A1136" s="163"/>
      <c r="B1136" s="7" t="s">
        <v>1245</v>
      </c>
      <c r="C1136" s="189"/>
      <c r="D1136" s="6"/>
      <c r="E1136" s="58"/>
      <c r="F1136" s="74"/>
    </row>
    <row r="1137" spans="1:6" ht="15">
      <c r="A1137" s="163"/>
      <c r="B1137" s="7" t="s">
        <v>1246</v>
      </c>
      <c r="C1137" s="9"/>
      <c r="D1137" s="6"/>
      <c r="E1137" s="58"/>
      <c r="F1137" s="74"/>
    </row>
    <row r="1138" spans="1:6" ht="15">
      <c r="A1138" s="163"/>
      <c r="B1138" s="7" t="s">
        <v>1247</v>
      </c>
      <c r="C1138" s="9"/>
      <c r="D1138" s="6"/>
      <c r="E1138" s="58"/>
      <c r="F1138" s="74"/>
    </row>
    <row r="1139" spans="1:6" ht="15">
      <c r="A1139" s="163"/>
      <c r="B1139" s="6" t="s">
        <v>1248</v>
      </c>
      <c r="C1139" s="9"/>
      <c r="D1139" s="6">
        <v>630</v>
      </c>
      <c r="E1139" s="58">
        <v>1.5785714285714285</v>
      </c>
      <c r="F1139" s="74">
        <f>ROUND((100-E1139)/100*D1139,1)</f>
        <v>620.1</v>
      </c>
    </row>
    <row r="1140" spans="1:6" ht="15.75" customHeight="1">
      <c r="A1140" s="163" t="s">
        <v>42</v>
      </c>
      <c r="B1140" s="6" t="s">
        <v>1249</v>
      </c>
      <c r="C1140" s="9"/>
      <c r="D1140" s="6">
        <v>400</v>
      </c>
      <c r="E1140" s="58">
        <v>40.02</v>
      </c>
      <c r="F1140" s="74">
        <f>ROUND((100-E1140)/100*D1140,1)</f>
        <v>239.9</v>
      </c>
    </row>
    <row r="1141" spans="1:6" ht="15" customHeight="1">
      <c r="A1141" s="163"/>
      <c r="B1141" s="6" t="s">
        <v>1250</v>
      </c>
      <c r="C1141" s="29"/>
      <c r="D1141" s="6"/>
      <c r="E1141" s="58"/>
      <c r="F1141" s="74"/>
    </row>
    <row r="1142" spans="1:6" ht="15" customHeight="1">
      <c r="A1142" s="163"/>
      <c r="B1142" s="6" t="s">
        <v>751</v>
      </c>
      <c r="C1142" s="181" t="s">
        <v>1251</v>
      </c>
      <c r="D1142" s="6"/>
      <c r="E1142" s="58"/>
      <c r="F1142" s="74"/>
    </row>
    <row r="1143" spans="1:6" ht="15" customHeight="1">
      <c r="A1143" s="163"/>
      <c r="B1143" s="28" t="s">
        <v>1252</v>
      </c>
      <c r="C1143" s="181"/>
      <c r="D1143" s="6"/>
      <c r="E1143" s="58"/>
      <c r="F1143" s="74"/>
    </row>
    <row r="1144" spans="1:6" ht="15">
      <c r="A1144" s="163"/>
      <c r="B1144" s="6" t="s">
        <v>1253</v>
      </c>
      <c r="C1144" s="181"/>
      <c r="D1144" s="6"/>
      <c r="E1144" s="58"/>
      <c r="F1144" s="74"/>
    </row>
    <row r="1145" spans="1:6" ht="15">
      <c r="A1145" s="163"/>
      <c r="B1145" s="28" t="s">
        <v>1254</v>
      </c>
      <c r="C1145" s="181"/>
      <c r="D1145" s="6"/>
      <c r="E1145" s="58"/>
      <c r="F1145" s="74"/>
    </row>
    <row r="1146" spans="1:6" ht="15">
      <c r="A1146" s="163"/>
      <c r="B1146" s="28" t="s">
        <v>36</v>
      </c>
      <c r="C1146" s="181"/>
      <c r="D1146" s="6"/>
      <c r="E1146" s="58"/>
      <c r="F1146" s="74"/>
    </row>
    <row r="1147" spans="1:6" ht="15">
      <c r="A1147" s="163"/>
      <c r="B1147" s="28" t="s">
        <v>761</v>
      </c>
      <c r="C1147" s="181"/>
      <c r="D1147" s="6"/>
      <c r="E1147" s="58"/>
      <c r="F1147" s="74"/>
    </row>
    <row r="1148" spans="1:6" ht="15">
      <c r="A1148" s="163"/>
      <c r="B1148" s="28" t="s">
        <v>1255</v>
      </c>
      <c r="C1148" s="181"/>
      <c r="D1148" s="6"/>
      <c r="E1148" s="58"/>
      <c r="F1148" s="74"/>
    </row>
    <row r="1149" spans="1:6" ht="15">
      <c r="A1149" s="163"/>
      <c r="B1149" s="28" t="s">
        <v>1256</v>
      </c>
      <c r="C1149" s="181"/>
      <c r="D1149" s="6"/>
      <c r="E1149" s="58"/>
      <c r="F1149" s="74"/>
    </row>
    <row r="1150" spans="1:6" ht="15">
      <c r="A1150" s="163"/>
      <c r="B1150" s="28" t="s">
        <v>1257</v>
      </c>
      <c r="C1150" s="181"/>
      <c r="D1150" s="6"/>
      <c r="E1150" s="58"/>
      <c r="F1150" s="74"/>
    </row>
    <row r="1151" spans="1:6" s="77" customFormat="1" ht="31.5" customHeight="1">
      <c r="A1151" s="177" t="s">
        <v>325</v>
      </c>
      <c r="B1151" s="16" t="s">
        <v>1258</v>
      </c>
      <c r="C1151" s="194" t="s">
        <v>1259</v>
      </c>
      <c r="D1151" s="17">
        <v>320</v>
      </c>
      <c r="E1151" s="76">
        <v>14.80625</v>
      </c>
      <c r="F1151" s="74">
        <f>ROUND((100-E1151)/100*D1151,1)</f>
        <v>272.6</v>
      </c>
    </row>
    <row r="1152" spans="1:6" ht="15">
      <c r="A1152" s="177"/>
      <c r="B1152" s="6" t="s">
        <v>1260</v>
      </c>
      <c r="C1152" s="194"/>
      <c r="D1152" s="6"/>
      <c r="E1152" s="58"/>
      <c r="F1152" s="74"/>
    </row>
    <row r="1153" spans="1:6" ht="15">
      <c r="A1153" s="177"/>
      <c r="B1153" s="6" t="s">
        <v>1261</v>
      </c>
      <c r="C1153" s="194"/>
      <c r="D1153" s="6"/>
      <c r="E1153" s="58"/>
      <c r="F1153" s="74"/>
    </row>
    <row r="1154" spans="1:6" ht="15">
      <c r="A1154" s="177"/>
      <c r="B1154" s="6" t="s">
        <v>1262</v>
      </c>
      <c r="C1154" s="194"/>
      <c r="D1154" s="6"/>
      <c r="E1154" s="58"/>
      <c r="F1154" s="74"/>
    </row>
    <row r="1155" spans="1:6" ht="15">
      <c r="A1155" s="177"/>
      <c r="B1155" s="6" t="s">
        <v>1263</v>
      </c>
      <c r="C1155" s="194"/>
      <c r="D1155" s="6">
        <v>630</v>
      </c>
      <c r="E1155" s="58">
        <v>29.278095238095236</v>
      </c>
      <c r="F1155" s="74">
        <f>ROUND((100-E1155)/100*D1155,1)</f>
        <v>445.5</v>
      </c>
    </row>
    <row r="1156" spans="1:6" ht="15">
      <c r="A1156" s="177"/>
      <c r="B1156" s="6" t="s">
        <v>1264</v>
      </c>
      <c r="C1156" s="194"/>
      <c r="D1156" s="6"/>
      <c r="E1156" s="58"/>
      <c r="F1156" s="74"/>
    </row>
    <row r="1157" spans="1:6" ht="15">
      <c r="A1157" s="177"/>
      <c r="B1157" s="6" t="s">
        <v>1265</v>
      </c>
      <c r="C1157" s="194"/>
      <c r="D1157" s="6"/>
      <c r="E1157" s="58"/>
      <c r="F1157" s="74"/>
    </row>
    <row r="1158" spans="1:6" ht="15">
      <c r="A1158" s="177"/>
      <c r="B1158" s="6" t="s">
        <v>1266</v>
      </c>
      <c r="C1158" s="194"/>
      <c r="D1158" s="6"/>
      <c r="E1158" s="58"/>
      <c r="F1158" s="74"/>
    </row>
    <row r="1159" spans="1:6" ht="15">
      <c r="A1159" s="177"/>
      <c r="B1159" s="6" t="s">
        <v>1267</v>
      </c>
      <c r="C1159" s="194"/>
      <c r="D1159" s="6"/>
      <c r="E1159" s="58"/>
      <c r="F1159" s="74"/>
    </row>
    <row r="1160" spans="1:6" ht="15">
      <c r="A1160" s="177"/>
      <c r="B1160" s="6" t="s">
        <v>1268</v>
      </c>
      <c r="C1160" s="9"/>
      <c r="D1160" s="6"/>
      <c r="E1160" s="58"/>
      <c r="F1160" s="74"/>
    </row>
    <row r="1161" spans="1:6" ht="15">
      <c r="A1161" s="177"/>
      <c r="B1161" s="6" t="s">
        <v>1269</v>
      </c>
      <c r="C1161" s="9"/>
      <c r="D1161" s="6"/>
      <c r="E1161" s="58"/>
      <c r="F1161" s="74"/>
    </row>
    <row r="1162" spans="1:6" ht="15">
      <c r="A1162" s="177"/>
      <c r="B1162" s="6" t="s">
        <v>1270</v>
      </c>
      <c r="C1162" s="9"/>
      <c r="D1162" s="6"/>
      <c r="E1162" s="58"/>
      <c r="F1162" s="74"/>
    </row>
    <row r="1163" spans="1:6" ht="15">
      <c r="A1163" s="177"/>
      <c r="B1163" s="6" t="s">
        <v>1271</v>
      </c>
      <c r="C1163" s="9"/>
      <c r="D1163" s="6"/>
      <c r="E1163" s="58"/>
      <c r="F1163" s="74"/>
    </row>
    <row r="1164" spans="1:6" ht="15">
      <c r="A1164" s="177"/>
      <c r="B1164" s="6" t="s">
        <v>1272</v>
      </c>
      <c r="C1164" s="9"/>
      <c r="D1164" s="6"/>
      <c r="E1164" s="58"/>
      <c r="F1164" s="74"/>
    </row>
    <row r="1165" spans="1:6" ht="15.75" customHeight="1">
      <c r="A1165" s="163" t="s">
        <v>232</v>
      </c>
      <c r="B1165" s="6" t="s">
        <v>1273</v>
      </c>
      <c r="C1165" s="16" t="s">
        <v>1274</v>
      </c>
      <c r="D1165" s="6">
        <v>630</v>
      </c>
      <c r="E1165" s="58">
        <v>7.733333333333333</v>
      </c>
      <c r="F1165" s="74">
        <f>ROUND((100-E1165)/100*D1165,1)</f>
        <v>581.3</v>
      </c>
    </row>
    <row r="1166" spans="1:6" ht="15">
      <c r="A1166" s="163"/>
      <c r="B1166" s="6" t="s">
        <v>1275</v>
      </c>
      <c r="C1166" s="16"/>
      <c r="D1166" s="6"/>
      <c r="E1166" s="58"/>
      <c r="F1166" s="74"/>
    </row>
    <row r="1167" spans="1:6" ht="15">
      <c r="A1167" s="163"/>
      <c r="B1167" s="7" t="s">
        <v>1276</v>
      </c>
      <c r="C1167" s="16"/>
      <c r="D1167" s="6"/>
      <c r="E1167" s="58"/>
      <c r="F1167" s="74"/>
    </row>
    <row r="1168" spans="1:6" ht="15">
      <c r="A1168" s="163"/>
      <c r="B1168" s="7" t="s">
        <v>992</v>
      </c>
      <c r="C1168" s="9"/>
      <c r="D1168" s="6"/>
      <c r="E1168" s="58"/>
      <c r="F1168" s="74"/>
    </row>
    <row r="1169" spans="1:6" ht="15.75" customHeight="1">
      <c r="A1169" s="163" t="s">
        <v>755</v>
      </c>
      <c r="B1169" s="6" t="s">
        <v>1277</v>
      </c>
      <c r="C1169" s="9"/>
      <c r="D1169" s="6">
        <v>400</v>
      </c>
      <c r="E1169" s="58">
        <v>31.4145</v>
      </c>
      <c r="F1169" s="74">
        <f>ROUND((100-E1169)/100*D1169,1)</f>
        <v>274.3</v>
      </c>
    </row>
    <row r="1170" spans="1:6" ht="19.5" customHeight="1">
      <c r="A1170" s="163"/>
      <c r="B1170" s="7" t="s">
        <v>1278</v>
      </c>
      <c r="C1170" s="194" t="s">
        <v>1279</v>
      </c>
      <c r="D1170" s="6"/>
      <c r="E1170" s="58"/>
      <c r="F1170" s="74"/>
    </row>
    <row r="1171" spans="1:6" ht="15">
      <c r="A1171" s="163"/>
      <c r="B1171" s="6" t="s">
        <v>1280</v>
      </c>
      <c r="C1171" s="194"/>
      <c r="D1171" s="6"/>
      <c r="E1171" s="58"/>
      <c r="F1171" s="74"/>
    </row>
    <row r="1172" spans="1:6" ht="15">
      <c r="A1172" s="163"/>
      <c r="B1172" s="6" t="s">
        <v>1281</v>
      </c>
      <c r="C1172" s="194"/>
      <c r="D1172" s="6"/>
      <c r="E1172" s="58"/>
      <c r="F1172" s="74"/>
    </row>
    <row r="1173" spans="1:6" ht="15">
      <c r="A1173" s="163"/>
      <c r="B1173" s="6" t="s">
        <v>1282</v>
      </c>
      <c r="C1173" s="194"/>
      <c r="D1173" s="6"/>
      <c r="E1173" s="58"/>
      <c r="F1173" s="74"/>
    </row>
    <row r="1174" spans="1:6" ht="15">
      <c r="A1174" s="163"/>
      <c r="B1174" s="6" t="s">
        <v>1283</v>
      </c>
      <c r="C1174" s="194"/>
      <c r="D1174" s="6"/>
      <c r="E1174" s="58"/>
      <c r="F1174" s="74"/>
    </row>
    <row r="1175" spans="1:6" ht="15">
      <c r="A1175" s="163"/>
      <c r="B1175" s="6" t="s">
        <v>1284</v>
      </c>
      <c r="C1175" s="194"/>
      <c r="D1175" s="6"/>
      <c r="E1175" s="58"/>
      <c r="F1175" s="74"/>
    </row>
    <row r="1176" spans="1:6" ht="15">
      <c r="A1176" s="163"/>
      <c r="B1176" s="6" t="s">
        <v>1285</v>
      </c>
      <c r="C1176" s="194"/>
      <c r="D1176" s="6"/>
      <c r="E1176" s="58"/>
      <c r="F1176" s="74"/>
    </row>
    <row r="1177" spans="1:6" ht="15.75" customHeight="1">
      <c r="A1177" s="163" t="s">
        <v>755</v>
      </c>
      <c r="B1177" s="6" t="s">
        <v>1286</v>
      </c>
      <c r="C1177" s="9"/>
      <c r="D1177" s="6">
        <v>400</v>
      </c>
      <c r="E1177" s="58">
        <v>15.4155</v>
      </c>
      <c r="F1177" s="74">
        <f>ROUND((100-E1177)/100*D1177,1)</f>
        <v>338.3</v>
      </c>
    </row>
    <row r="1178" spans="1:6" ht="15" customHeight="1">
      <c r="A1178" s="163"/>
      <c r="B1178" s="6" t="s">
        <v>1287</v>
      </c>
      <c r="C1178" s="194" t="s">
        <v>1288</v>
      </c>
      <c r="D1178" s="6"/>
      <c r="E1178" s="58"/>
      <c r="F1178" s="74"/>
    </row>
    <row r="1179" spans="1:6" ht="15">
      <c r="A1179" s="163"/>
      <c r="B1179" s="6" t="s">
        <v>1289</v>
      </c>
      <c r="C1179" s="194"/>
      <c r="D1179" s="6"/>
      <c r="E1179" s="58"/>
      <c r="F1179" s="74"/>
    </row>
    <row r="1180" spans="1:6" ht="15">
      <c r="A1180" s="163"/>
      <c r="B1180" s="6" t="s">
        <v>1290</v>
      </c>
      <c r="C1180" s="194"/>
      <c r="D1180" s="6"/>
      <c r="E1180" s="58"/>
      <c r="F1180" s="74"/>
    </row>
    <row r="1181" spans="1:6" ht="15">
      <c r="A1181" s="163"/>
      <c r="B1181" s="6" t="s">
        <v>1291</v>
      </c>
      <c r="C1181" s="194"/>
      <c r="D1181" s="6">
        <v>400</v>
      </c>
      <c r="E1181" s="58">
        <v>31.12975</v>
      </c>
      <c r="F1181" s="74">
        <f>ROUND((100-E1181)/100*D1181,1)</f>
        <v>275.5</v>
      </c>
    </row>
    <row r="1182" spans="1:6" ht="15">
      <c r="A1182" s="163"/>
      <c r="B1182" s="6" t="s">
        <v>1292</v>
      </c>
      <c r="C1182" s="194"/>
      <c r="D1182" s="6"/>
      <c r="E1182" s="58"/>
      <c r="F1182" s="74"/>
    </row>
    <row r="1183" spans="1:6" ht="15">
      <c r="A1183" s="163"/>
      <c r="B1183" s="6" t="s">
        <v>1293</v>
      </c>
      <c r="C1183" s="194"/>
      <c r="D1183" s="6"/>
      <c r="E1183" s="58"/>
      <c r="F1183" s="74"/>
    </row>
    <row r="1184" spans="1:6" ht="15">
      <c r="A1184" s="163"/>
      <c r="B1184" s="6" t="s">
        <v>1294</v>
      </c>
      <c r="C1184" s="194"/>
      <c r="D1184" s="6"/>
      <c r="E1184" s="58"/>
      <c r="F1184" s="74"/>
    </row>
    <row r="1185" spans="1:6" ht="15">
      <c r="A1185" s="163"/>
      <c r="B1185" s="6" t="s">
        <v>1295</v>
      </c>
      <c r="C1185" s="194"/>
      <c r="D1185" s="6"/>
      <c r="E1185" s="58"/>
      <c r="F1185" s="74"/>
    </row>
    <row r="1186" spans="1:6" ht="15">
      <c r="A1186" s="163"/>
      <c r="B1186" s="6" t="s">
        <v>40</v>
      </c>
      <c r="C1186" s="194"/>
      <c r="D1186" s="6"/>
      <c r="E1186" s="58"/>
      <c r="F1186" s="74"/>
    </row>
    <row r="1187" spans="1:6" ht="15.75" customHeight="1">
      <c r="A1187" s="163"/>
      <c r="B1187" s="6" t="s">
        <v>1296</v>
      </c>
      <c r="C1187" s="194" t="s">
        <v>1297</v>
      </c>
      <c r="D1187" s="6">
        <v>400</v>
      </c>
      <c r="E1187" s="58">
        <v>12.054</v>
      </c>
      <c r="F1187" s="74">
        <f>ROUND((100-E1187)/100*D1187,1)</f>
        <v>351.8</v>
      </c>
    </row>
    <row r="1188" spans="1:6" ht="15">
      <c r="A1188" s="163"/>
      <c r="B1188" s="6" t="s">
        <v>1298</v>
      </c>
      <c r="C1188" s="194"/>
      <c r="D1188" s="6"/>
      <c r="E1188" s="58"/>
      <c r="F1188" s="74"/>
    </row>
    <row r="1189" spans="1:6" ht="15">
      <c r="A1189" s="163"/>
      <c r="B1189" s="6" t="s">
        <v>1299</v>
      </c>
      <c r="C1189" s="194"/>
      <c r="D1189" s="6"/>
      <c r="E1189" s="58"/>
      <c r="F1189" s="74"/>
    </row>
    <row r="1190" spans="1:6" ht="15">
      <c r="A1190" s="163"/>
      <c r="B1190" s="6" t="s">
        <v>1300</v>
      </c>
      <c r="C1190" s="194"/>
      <c r="D1190" s="6"/>
      <c r="E1190" s="58"/>
      <c r="F1190" s="74"/>
    </row>
    <row r="1191" spans="1:6" ht="15">
      <c r="A1191" s="163"/>
      <c r="B1191" s="6" t="s">
        <v>1301</v>
      </c>
      <c r="C1191" s="9"/>
      <c r="D1191" s="6">
        <v>400</v>
      </c>
      <c r="E1191" s="58">
        <v>22.8</v>
      </c>
      <c r="F1191" s="74">
        <f>ROUND((100-E1191)/100*D1191,1)</f>
        <v>308.8</v>
      </c>
    </row>
    <row r="1192" spans="1:6" ht="15">
      <c r="A1192" s="163"/>
      <c r="B1192" s="6" t="s">
        <v>1302</v>
      </c>
      <c r="C1192" s="9"/>
      <c r="D1192" s="6"/>
      <c r="E1192" s="58"/>
      <c r="F1192" s="74"/>
    </row>
    <row r="1193" spans="1:6" ht="15">
      <c r="A1193" s="163"/>
      <c r="B1193" s="6" t="s">
        <v>1303</v>
      </c>
      <c r="C1193" s="9"/>
      <c r="D1193" s="6"/>
      <c r="E1193" s="58"/>
      <c r="F1193" s="74"/>
    </row>
    <row r="1194" spans="1:6" ht="15">
      <c r="A1194" s="163"/>
      <c r="B1194" s="6" t="s">
        <v>1304</v>
      </c>
      <c r="C1194" s="9"/>
      <c r="D1194" s="6"/>
      <c r="E1194" s="58"/>
      <c r="F1194" s="74"/>
    </row>
    <row r="1195" spans="1:6" ht="15">
      <c r="A1195" s="163"/>
      <c r="B1195" s="6" t="s">
        <v>1305</v>
      </c>
      <c r="C1195" s="9"/>
      <c r="D1195" s="6"/>
      <c r="E1195" s="58"/>
      <c r="F1195" s="74"/>
    </row>
    <row r="1196" spans="1:6" ht="15">
      <c r="A1196" s="163"/>
      <c r="B1196" s="6" t="s">
        <v>291</v>
      </c>
      <c r="C1196" s="9"/>
      <c r="D1196" s="6"/>
      <c r="E1196" s="58"/>
      <c r="F1196" s="74"/>
    </row>
    <row r="1197" spans="1:6" ht="15">
      <c r="A1197" s="163"/>
      <c r="B1197" s="6" t="s">
        <v>40</v>
      </c>
      <c r="C1197" s="9"/>
      <c r="D1197" s="6"/>
      <c r="E1197" s="58"/>
      <c r="F1197" s="74"/>
    </row>
    <row r="1198" spans="1:6" ht="15.75" customHeight="1">
      <c r="A1198" s="163"/>
      <c r="B1198" s="6" t="s">
        <v>1306</v>
      </c>
      <c r="C1198" s="194" t="s">
        <v>1307</v>
      </c>
      <c r="D1198" s="6">
        <v>400</v>
      </c>
      <c r="E1198" s="58">
        <v>11.639</v>
      </c>
      <c r="F1198" s="74">
        <f>ROUND((100-E1198)/100*D1198,1)</f>
        <v>353.4</v>
      </c>
    </row>
    <row r="1199" spans="1:6" ht="15">
      <c r="A1199" s="163"/>
      <c r="B1199" s="6" t="s">
        <v>1308</v>
      </c>
      <c r="C1199" s="194"/>
      <c r="D1199" s="6"/>
      <c r="E1199" s="58"/>
      <c r="F1199" s="74"/>
    </row>
    <row r="1200" spans="1:6" ht="15">
      <c r="A1200" s="163"/>
      <c r="B1200" s="6" t="s">
        <v>1309</v>
      </c>
      <c r="C1200" s="194"/>
      <c r="D1200" s="6"/>
      <c r="E1200" s="58"/>
      <c r="F1200" s="74"/>
    </row>
    <row r="1201" spans="1:6" ht="15">
      <c r="A1201" s="163"/>
      <c r="B1201" s="6" t="s">
        <v>1310</v>
      </c>
      <c r="C1201" s="9"/>
      <c r="D1201" s="6">
        <v>250</v>
      </c>
      <c r="E1201" s="58">
        <v>55.3672</v>
      </c>
      <c r="F1201" s="74">
        <f>ROUND((100-E1201)/100*D1201,1)</f>
        <v>111.6</v>
      </c>
    </row>
    <row r="1202" spans="1:6" ht="15">
      <c r="A1202" s="163"/>
      <c r="B1202" s="6" t="s">
        <v>1311</v>
      </c>
      <c r="C1202" s="9"/>
      <c r="D1202" s="6"/>
      <c r="E1202" s="58"/>
      <c r="F1202" s="74"/>
    </row>
    <row r="1203" spans="1:6" ht="15">
      <c r="A1203" s="163"/>
      <c r="B1203" s="6" t="s">
        <v>1312</v>
      </c>
      <c r="C1203" s="9"/>
      <c r="D1203" s="6"/>
      <c r="E1203" s="58"/>
      <c r="F1203" s="74"/>
    </row>
    <row r="1204" spans="1:6" ht="15">
      <c r="A1204" s="163"/>
      <c r="B1204" s="6" t="s">
        <v>1313</v>
      </c>
      <c r="C1204" s="9"/>
      <c r="D1204" s="6"/>
      <c r="E1204" s="58"/>
      <c r="F1204" s="74"/>
    </row>
    <row r="1205" spans="1:6" ht="15">
      <c r="A1205" s="163"/>
      <c r="B1205" s="6" t="s">
        <v>1314</v>
      </c>
      <c r="C1205" s="9"/>
      <c r="D1205" s="6"/>
      <c r="E1205" s="58"/>
      <c r="F1205" s="74"/>
    </row>
    <row r="1206" spans="1:6" ht="15">
      <c r="A1206" s="163"/>
      <c r="B1206" s="6" t="s">
        <v>1315</v>
      </c>
      <c r="C1206" s="9"/>
      <c r="D1206" s="6"/>
      <c r="E1206" s="58"/>
      <c r="F1206" s="74"/>
    </row>
    <row r="1207" spans="1:6" ht="15.75" customHeight="1">
      <c r="A1207" s="163" t="s">
        <v>232</v>
      </c>
      <c r="B1207" s="6" t="s">
        <v>1316</v>
      </c>
      <c r="C1207" s="9"/>
      <c r="D1207" s="6">
        <v>400</v>
      </c>
      <c r="E1207" s="58">
        <v>11.90925</v>
      </c>
      <c r="F1207" s="74">
        <f>ROUND((100-E1207)/100*D1207,1)</f>
        <v>352.4</v>
      </c>
    </row>
    <row r="1208" spans="1:6" ht="16.5" customHeight="1">
      <c r="A1208" s="163"/>
      <c r="B1208" s="7" t="s">
        <v>1317</v>
      </c>
      <c r="C1208" s="194" t="s">
        <v>1318</v>
      </c>
      <c r="D1208" s="6"/>
      <c r="E1208" s="58"/>
      <c r="F1208" s="74"/>
    </row>
    <row r="1209" spans="1:6" ht="15">
      <c r="A1209" s="163"/>
      <c r="B1209" s="7" t="s">
        <v>1319</v>
      </c>
      <c r="C1209" s="194"/>
      <c r="D1209" s="6"/>
      <c r="E1209" s="58"/>
      <c r="F1209" s="74"/>
    </row>
    <row r="1210" spans="1:6" ht="15">
      <c r="A1210" s="163"/>
      <c r="B1210" s="7" t="s">
        <v>1320</v>
      </c>
      <c r="C1210" s="194"/>
      <c r="D1210" s="6"/>
      <c r="E1210" s="58"/>
      <c r="F1210" s="74"/>
    </row>
    <row r="1211" spans="1:6" ht="15">
      <c r="A1211" s="163"/>
      <c r="B1211" s="7" t="s">
        <v>1321</v>
      </c>
      <c r="C1211" s="194"/>
      <c r="D1211" s="6"/>
      <c r="E1211" s="58"/>
      <c r="F1211" s="74"/>
    </row>
    <row r="1212" spans="1:6" ht="15">
      <c r="A1212" s="163"/>
      <c r="B1212" s="6" t="s">
        <v>1322</v>
      </c>
      <c r="C1212" s="9"/>
      <c r="D1212" s="6">
        <v>630</v>
      </c>
      <c r="E1212" s="58">
        <v>26.965714285714284</v>
      </c>
      <c r="F1212" s="74">
        <f>ROUND((100-E1212)/100*D1212,1)</f>
        <v>460.1</v>
      </c>
    </row>
    <row r="1213" spans="1:6" ht="15" customHeight="1">
      <c r="A1213" s="163"/>
      <c r="B1213" s="7" t="s">
        <v>41</v>
      </c>
      <c r="C1213" s="194" t="s">
        <v>1323</v>
      </c>
      <c r="D1213" s="6"/>
      <c r="E1213" s="58"/>
      <c r="F1213" s="74"/>
    </row>
    <row r="1214" spans="1:6" ht="15">
      <c r="A1214" s="163"/>
      <c r="B1214" s="96" t="s">
        <v>1324</v>
      </c>
      <c r="C1214" s="194"/>
      <c r="D1214" s="6"/>
      <c r="E1214" s="58"/>
      <c r="F1214" s="74"/>
    </row>
    <row r="1215" spans="1:6" ht="15">
      <c r="A1215" s="163"/>
      <c r="B1215" s="7" t="s">
        <v>1325</v>
      </c>
      <c r="C1215" s="194"/>
      <c r="D1215" s="6"/>
      <c r="E1215" s="58"/>
      <c r="F1215" s="74"/>
    </row>
    <row r="1216" spans="1:6" ht="15">
      <c r="A1216" s="163"/>
      <c r="B1216" s="7" t="s">
        <v>1326</v>
      </c>
      <c r="C1216" s="194"/>
      <c r="D1216" s="6"/>
      <c r="E1216" s="58"/>
      <c r="F1216" s="74"/>
    </row>
    <row r="1217" spans="1:6" ht="15">
      <c r="A1217" s="163"/>
      <c r="B1217" s="7" t="s">
        <v>1327</v>
      </c>
      <c r="C1217" s="194"/>
      <c r="D1217" s="6"/>
      <c r="E1217" s="58"/>
      <c r="F1217" s="74"/>
    </row>
    <row r="1218" spans="1:6" ht="15">
      <c r="A1218" s="163"/>
      <c r="B1218" s="6" t="s">
        <v>1328</v>
      </c>
      <c r="C1218" s="194"/>
      <c r="D1218" s="6"/>
      <c r="E1218" s="58"/>
      <c r="F1218" s="74"/>
    </row>
    <row r="1219" spans="1:6" ht="15">
      <c r="A1219" s="163"/>
      <c r="B1219" s="7" t="s">
        <v>1329</v>
      </c>
      <c r="C1219" s="194"/>
      <c r="D1219" s="6"/>
      <c r="E1219" s="58"/>
      <c r="F1219" s="74"/>
    </row>
    <row r="1220" spans="1:6" ht="15">
      <c r="A1220" s="163"/>
      <c r="B1220" s="7" t="s">
        <v>1330</v>
      </c>
      <c r="C1220" s="9"/>
      <c r="D1220" s="6"/>
      <c r="E1220" s="58"/>
      <c r="F1220" s="74"/>
    </row>
    <row r="1221" spans="1:6" ht="15">
      <c r="A1221" s="163"/>
      <c r="B1221" s="7" t="s">
        <v>1331</v>
      </c>
      <c r="C1221" s="9"/>
      <c r="D1221" s="6"/>
      <c r="E1221" s="58"/>
      <c r="F1221" s="74"/>
    </row>
    <row r="1222" spans="1:6" ht="15">
      <c r="A1222" s="163"/>
      <c r="B1222" s="7" t="s">
        <v>1332</v>
      </c>
      <c r="C1222" s="9"/>
      <c r="D1222" s="6"/>
      <c r="E1222" s="58"/>
      <c r="F1222" s="74"/>
    </row>
    <row r="1223" spans="1:6" ht="15.75" customHeight="1">
      <c r="A1223" s="167" t="s">
        <v>232</v>
      </c>
      <c r="B1223" s="6" t="s">
        <v>1333</v>
      </c>
      <c r="C1223" s="194" t="s">
        <v>1334</v>
      </c>
      <c r="D1223" s="6">
        <v>400</v>
      </c>
      <c r="E1223" s="58">
        <v>26.5075</v>
      </c>
      <c r="F1223" s="74">
        <f>ROUND((100-E1223)/100*D1223,1)</f>
        <v>294</v>
      </c>
    </row>
    <row r="1224" spans="1:6" ht="15">
      <c r="A1224" s="167"/>
      <c r="B1224" s="7" t="s">
        <v>303</v>
      </c>
      <c r="C1224" s="194"/>
      <c r="D1224" s="6"/>
      <c r="E1224" s="58"/>
      <c r="F1224" s="74"/>
    </row>
    <row r="1225" spans="1:6" ht="15">
      <c r="A1225" s="167"/>
      <c r="B1225" s="7" t="s">
        <v>1335</v>
      </c>
      <c r="C1225" s="194"/>
      <c r="D1225" s="6"/>
      <c r="E1225" s="58"/>
      <c r="F1225" s="74"/>
    </row>
    <row r="1226" spans="1:6" ht="15">
      <c r="A1226" s="167"/>
      <c r="B1226" s="7" t="s">
        <v>1336</v>
      </c>
      <c r="C1226" s="194"/>
      <c r="D1226" s="6"/>
      <c r="E1226" s="58"/>
      <c r="F1226" s="74"/>
    </row>
    <row r="1227" spans="1:6" ht="15">
      <c r="A1227" s="167"/>
      <c r="B1227" s="7" t="s">
        <v>1337</v>
      </c>
      <c r="C1227" s="194"/>
      <c r="D1227" s="6">
        <v>400</v>
      </c>
      <c r="E1227" s="58">
        <v>14.80875</v>
      </c>
      <c r="F1227" s="74">
        <f>ROUND((100-E1227)/100*D1227,1)</f>
        <v>340.8</v>
      </c>
    </row>
    <row r="1228" spans="1:6" ht="15">
      <c r="A1228" s="167"/>
      <c r="B1228" s="7" t="s">
        <v>1338</v>
      </c>
      <c r="C1228" s="194"/>
      <c r="D1228" s="6"/>
      <c r="E1228" s="58"/>
      <c r="F1228" s="74"/>
    </row>
    <row r="1229" spans="1:6" ht="15">
      <c r="A1229" s="167"/>
      <c r="B1229" s="7" t="s">
        <v>1339</v>
      </c>
      <c r="C1229" s="194"/>
      <c r="D1229" s="6"/>
      <c r="E1229" s="58"/>
      <c r="F1229" s="74"/>
    </row>
    <row r="1230" spans="1:6" ht="15">
      <c r="A1230" s="167"/>
      <c r="B1230" s="7" t="s">
        <v>1340</v>
      </c>
      <c r="C1230" s="9"/>
      <c r="D1230" s="6"/>
      <c r="E1230" s="58"/>
      <c r="F1230" s="74"/>
    </row>
    <row r="1231" spans="1:6" ht="38.25">
      <c r="A1231" s="167"/>
      <c r="B1231" s="6" t="s">
        <v>1341</v>
      </c>
      <c r="C1231" s="16" t="s">
        <v>1342</v>
      </c>
      <c r="D1231" s="6">
        <v>250</v>
      </c>
      <c r="E1231" s="58">
        <v>3.388</v>
      </c>
      <c r="F1231" s="74">
        <f>ROUND((100-E1231)/100*D1231,1)</f>
        <v>241.5</v>
      </c>
    </row>
    <row r="1232" spans="1:6" ht="15">
      <c r="A1232" s="167"/>
      <c r="B1232" s="7" t="s">
        <v>1344</v>
      </c>
      <c r="C1232" s="16"/>
      <c r="D1232" s="6"/>
      <c r="E1232" s="58"/>
      <c r="F1232" s="74"/>
    </row>
    <row r="1233" spans="1:6" ht="15">
      <c r="A1233" s="167"/>
      <c r="B1233" s="7" t="s">
        <v>1345</v>
      </c>
      <c r="C1233" s="9"/>
      <c r="D1233" s="6">
        <v>250</v>
      </c>
      <c r="E1233" s="58">
        <v>2.748</v>
      </c>
      <c r="F1233" s="74">
        <f>ROUND((100-E1233)/100*D1233,1)</f>
        <v>243.1</v>
      </c>
    </row>
    <row r="1234" spans="1:6" s="77" customFormat="1" ht="28.5" customHeight="1">
      <c r="A1234" s="167"/>
      <c r="B1234" s="17" t="s">
        <v>1346</v>
      </c>
      <c r="C1234" s="194" t="s">
        <v>1342</v>
      </c>
      <c r="D1234" s="17">
        <v>250</v>
      </c>
      <c r="E1234" s="76">
        <v>3.196</v>
      </c>
      <c r="F1234" s="74">
        <f>ROUND((100-E1234)/100*D1234,1)</f>
        <v>242</v>
      </c>
    </row>
    <row r="1235" spans="1:6" s="77" customFormat="1" ht="15">
      <c r="A1235" s="167"/>
      <c r="B1235" s="17" t="s">
        <v>1347</v>
      </c>
      <c r="C1235" s="194"/>
      <c r="D1235" s="17"/>
      <c r="E1235" s="76"/>
      <c r="F1235" s="74"/>
    </row>
    <row r="1236" spans="1:6" ht="15.75" customHeight="1">
      <c r="A1236" s="163" t="s">
        <v>232</v>
      </c>
      <c r="B1236" s="6" t="s">
        <v>1348</v>
      </c>
      <c r="C1236" s="194" t="s">
        <v>1349</v>
      </c>
      <c r="D1236" s="6">
        <v>315</v>
      </c>
      <c r="E1236" s="58">
        <v>9.15936507936508</v>
      </c>
      <c r="F1236" s="74">
        <f>ROUND((100-E1236)/100*D1236,1)</f>
        <v>286.1</v>
      </c>
    </row>
    <row r="1237" spans="1:6" ht="15">
      <c r="A1237" s="163"/>
      <c r="B1237" s="7" t="s">
        <v>1350</v>
      </c>
      <c r="C1237" s="194"/>
      <c r="D1237" s="6"/>
      <c r="E1237" s="58"/>
      <c r="F1237" s="74"/>
    </row>
    <row r="1238" spans="1:6" ht="15">
      <c r="A1238" s="163"/>
      <c r="B1238" s="7" t="s">
        <v>1351</v>
      </c>
      <c r="C1238" s="194"/>
      <c r="D1238" s="6"/>
      <c r="E1238" s="58"/>
      <c r="F1238" s="74"/>
    </row>
    <row r="1239" spans="1:6" ht="15">
      <c r="A1239" s="163"/>
      <c r="B1239" s="7" t="s">
        <v>1352</v>
      </c>
      <c r="C1239" s="194"/>
      <c r="D1239" s="6"/>
      <c r="E1239" s="58"/>
      <c r="F1239" s="74"/>
    </row>
    <row r="1240" spans="1:6" ht="15.75" customHeight="1">
      <c r="A1240" s="163" t="s">
        <v>15</v>
      </c>
      <c r="B1240" s="6" t="s">
        <v>1353</v>
      </c>
      <c r="C1240" s="189" t="s">
        <v>1354</v>
      </c>
      <c r="D1240" s="6">
        <v>400</v>
      </c>
      <c r="E1240" s="58">
        <v>0.8555</v>
      </c>
      <c r="F1240" s="74">
        <f>ROUND((100-E1240)/100*D1240,1)</f>
        <v>396.6</v>
      </c>
    </row>
    <row r="1241" spans="1:6" ht="15">
      <c r="A1241" s="163"/>
      <c r="B1241" s="6" t="s">
        <v>1355</v>
      </c>
      <c r="C1241" s="189"/>
      <c r="D1241" s="6"/>
      <c r="E1241" s="58"/>
      <c r="F1241" s="74">
        <f>ROUND((100-E1241)/100*D1241,1)</f>
        <v>0</v>
      </c>
    </row>
    <row r="1242" spans="1:6" ht="15">
      <c r="A1242" s="163"/>
      <c r="B1242" s="6" t="s">
        <v>1356</v>
      </c>
      <c r="C1242" s="189"/>
      <c r="D1242" s="6"/>
      <c r="E1242" s="58"/>
      <c r="F1242" s="74">
        <f>ROUND((100-E1242)/100*D1242,1)</f>
        <v>0</v>
      </c>
    </row>
    <row r="1243" spans="1:6" ht="15">
      <c r="A1243" s="163"/>
      <c r="B1243" s="7" t="s">
        <v>1357</v>
      </c>
      <c r="C1243" s="9"/>
      <c r="D1243" s="6">
        <v>400</v>
      </c>
      <c r="E1243" s="58">
        <v>23.5755</v>
      </c>
      <c r="F1243" s="74">
        <f>ROUND((100-E1243)/100*D1243,1)</f>
        <v>305.7</v>
      </c>
    </row>
    <row r="1244" spans="1:6" ht="15">
      <c r="A1244" s="163"/>
      <c r="B1244" s="6" t="s">
        <v>1358</v>
      </c>
      <c r="C1244" s="9"/>
      <c r="D1244" s="6"/>
      <c r="E1244" s="58"/>
      <c r="F1244" s="74"/>
    </row>
    <row r="1245" spans="1:6" ht="15">
      <c r="A1245" s="163"/>
      <c r="B1245" s="6" t="s">
        <v>1359</v>
      </c>
      <c r="C1245" s="9"/>
      <c r="D1245" s="6"/>
      <c r="E1245" s="58"/>
      <c r="F1245" s="74"/>
    </row>
    <row r="1246" spans="1:6" ht="27" customHeight="1">
      <c r="A1246" s="163" t="s">
        <v>15</v>
      </c>
      <c r="B1246" s="97" t="s">
        <v>1360</v>
      </c>
      <c r="C1246" s="9" t="s">
        <v>1361</v>
      </c>
      <c r="D1246" s="6">
        <v>630</v>
      </c>
      <c r="E1246" s="58">
        <v>5.678571428571429</v>
      </c>
      <c r="F1246" s="74">
        <f>ROUND((100-E1246)/100*D1246,1)</f>
        <v>594.2</v>
      </c>
    </row>
    <row r="1247" spans="1:6" ht="15">
      <c r="A1247" s="163"/>
      <c r="B1247" s="6" t="s">
        <v>1362</v>
      </c>
      <c r="C1247" s="9"/>
      <c r="D1247" s="6"/>
      <c r="E1247" s="58"/>
      <c r="F1247" s="74"/>
    </row>
    <row r="1248" spans="1:6" ht="15">
      <c r="A1248" s="163"/>
      <c r="B1248" s="6" t="s">
        <v>1363</v>
      </c>
      <c r="C1248" s="9"/>
      <c r="D1248" s="6"/>
      <c r="E1248" s="58"/>
      <c r="F1248" s="74"/>
    </row>
    <row r="1249" spans="1:6" ht="15">
      <c r="A1249" s="163"/>
      <c r="B1249" s="6" t="s">
        <v>1364</v>
      </c>
      <c r="C1249" s="9"/>
      <c r="D1249" s="6"/>
      <c r="E1249" s="58"/>
      <c r="F1249" s="74"/>
    </row>
    <row r="1250" spans="1:6" ht="15">
      <c r="A1250" s="2"/>
      <c r="E1250" s="58"/>
      <c r="F1250" s="74"/>
    </row>
    <row r="1251" spans="1:6" s="77" customFormat="1" ht="36.75" customHeight="1">
      <c r="A1251" s="163" t="s">
        <v>258</v>
      </c>
      <c r="B1251" s="17" t="s">
        <v>1365</v>
      </c>
      <c r="C1251" s="194" t="s">
        <v>1366</v>
      </c>
      <c r="D1251" s="17">
        <v>630</v>
      </c>
      <c r="E1251" s="76">
        <v>10.678571428571429</v>
      </c>
      <c r="F1251" s="74">
        <f>ROUND((100-E1251)/100*D1251,1)</f>
        <v>562.7</v>
      </c>
    </row>
    <row r="1252" spans="1:6" s="77" customFormat="1" ht="15">
      <c r="A1252" s="163"/>
      <c r="B1252" s="17" t="s">
        <v>1367</v>
      </c>
      <c r="C1252" s="194"/>
      <c r="D1252" s="17"/>
      <c r="E1252" s="76"/>
      <c r="F1252" s="74"/>
    </row>
    <row r="1253" spans="1:6" s="77" customFormat="1" ht="15">
      <c r="A1253" s="163"/>
      <c r="B1253" s="17" t="s">
        <v>1368</v>
      </c>
      <c r="C1253" s="194"/>
      <c r="D1253" s="17"/>
      <c r="E1253" s="76"/>
      <c r="F1253" s="74"/>
    </row>
    <row r="1254" spans="1:6" ht="15.75" customHeight="1">
      <c r="A1254" s="163" t="s">
        <v>15</v>
      </c>
      <c r="B1254" s="6" t="s">
        <v>1369</v>
      </c>
      <c r="C1254" s="194" t="s">
        <v>1370</v>
      </c>
      <c r="D1254" s="6">
        <v>100</v>
      </c>
      <c r="E1254" s="58">
        <v>4.029</v>
      </c>
      <c r="F1254" s="74">
        <f>ROUND((100-E1254)/100*D1254,1)</f>
        <v>96</v>
      </c>
    </row>
    <row r="1255" spans="1:6" ht="15">
      <c r="A1255" s="163"/>
      <c r="B1255" s="6" t="s">
        <v>1371</v>
      </c>
      <c r="C1255" s="194"/>
      <c r="D1255" s="6"/>
      <c r="E1255" s="58"/>
      <c r="F1255" s="74"/>
    </row>
    <row r="1256" spans="1:6" ht="15">
      <c r="A1256" s="163"/>
      <c r="B1256" s="6" t="s">
        <v>1372</v>
      </c>
      <c r="C1256" s="194"/>
      <c r="D1256" s="6"/>
      <c r="E1256" s="58"/>
      <c r="F1256" s="74"/>
    </row>
    <row r="1257" spans="1:6" ht="15">
      <c r="A1257" s="163"/>
      <c r="B1257" s="6" t="s">
        <v>1373</v>
      </c>
      <c r="C1257" s="194"/>
      <c r="D1257" s="6"/>
      <c r="E1257" s="58"/>
      <c r="F1257" s="74"/>
    </row>
    <row r="1258" spans="1:6" ht="15">
      <c r="A1258" s="163"/>
      <c r="B1258" s="6" t="s">
        <v>1374</v>
      </c>
      <c r="C1258" s="194"/>
      <c r="D1258" s="6"/>
      <c r="E1258" s="58"/>
      <c r="F1258" s="74"/>
    </row>
    <row r="1259" spans="1:6" ht="15">
      <c r="A1259" s="163"/>
      <c r="B1259" s="6" t="s">
        <v>1375</v>
      </c>
      <c r="C1259" s="9"/>
      <c r="D1259" s="6"/>
      <c r="E1259" s="58"/>
      <c r="F1259" s="74"/>
    </row>
    <row r="1260" spans="1:6" ht="15">
      <c r="A1260" s="163"/>
      <c r="B1260" s="6" t="s">
        <v>1376</v>
      </c>
      <c r="C1260" s="9" t="s">
        <v>1361</v>
      </c>
      <c r="D1260" s="6">
        <v>400</v>
      </c>
      <c r="E1260" s="58">
        <v>10.9395</v>
      </c>
      <c r="F1260" s="74">
        <f>ROUND((100-E1260)/100*D1260,1)</f>
        <v>356.2</v>
      </c>
    </row>
    <row r="1261" spans="1:6" ht="15">
      <c r="A1261" s="163"/>
      <c r="B1261" s="6" t="s">
        <v>1377</v>
      </c>
      <c r="C1261" s="9"/>
      <c r="D1261" s="6"/>
      <c r="E1261" s="58"/>
      <c r="F1261" s="74"/>
    </row>
    <row r="1262" spans="1:6" ht="15">
      <c r="A1262" s="163"/>
      <c r="B1262" s="6" t="s">
        <v>1167</v>
      </c>
      <c r="C1262" s="9"/>
      <c r="D1262" s="6"/>
      <c r="E1262" s="58"/>
      <c r="F1262" s="74"/>
    </row>
    <row r="1263" spans="1:6" ht="15">
      <c r="A1263" s="163"/>
      <c r="B1263" s="6" t="s">
        <v>1378</v>
      </c>
      <c r="C1263" s="9"/>
      <c r="D1263" s="6"/>
      <c r="E1263" s="58"/>
      <c r="F1263" s="74"/>
    </row>
    <row r="1264" spans="1:6" ht="15.75" customHeight="1">
      <c r="A1264" s="171" t="s">
        <v>281</v>
      </c>
      <c r="B1264" s="6" t="s">
        <v>1379</v>
      </c>
      <c r="C1264" s="194" t="s">
        <v>1380</v>
      </c>
      <c r="D1264" s="6">
        <v>400</v>
      </c>
      <c r="E1264" s="58">
        <v>9.164</v>
      </c>
      <c r="F1264" s="74">
        <f>ROUND((100-E1264)/100*D1264,1)</f>
        <v>363.3</v>
      </c>
    </row>
    <row r="1265" spans="1:6" ht="15">
      <c r="A1265" s="171"/>
      <c r="B1265" s="7" t="s">
        <v>1381</v>
      </c>
      <c r="C1265" s="194"/>
      <c r="D1265" s="6"/>
      <c r="E1265" s="58"/>
      <c r="F1265" s="74"/>
    </row>
    <row r="1266" spans="1:6" ht="15">
      <c r="A1266" s="171"/>
      <c r="B1266" s="6" t="s">
        <v>334</v>
      </c>
      <c r="C1266" s="9"/>
      <c r="D1266" s="6"/>
      <c r="E1266" s="58"/>
      <c r="F1266" s="74"/>
    </row>
    <row r="1267" spans="1:6" ht="15">
      <c r="A1267" s="171"/>
      <c r="B1267" s="6" t="s">
        <v>1382</v>
      </c>
      <c r="C1267" s="9"/>
      <c r="D1267" s="6"/>
      <c r="E1267" s="58"/>
      <c r="F1267" s="74"/>
    </row>
    <row r="1268" spans="1:6" ht="15">
      <c r="A1268" s="171"/>
      <c r="B1268" s="7" t="s">
        <v>303</v>
      </c>
      <c r="C1268" s="9"/>
      <c r="D1268" s="6"/>
      <c r="E1268" s="58"/>
      <c r="F1268" s="74"/>
    </row>
    <row r="1269" spans="1:6" ht="15">
      <c r="A1269" s="171"/>
      <c r="B1269" s="7" t="s">
        <v>1383</v>
      </c>
      <c r="C1269" s="9"/>
      <c r="D1269" s="6">
        <v>400</v>
      </c>
      <c r="E1269" s="58">
        <v>10.86875</v>
      </c>
      <c r="F1269" s="74">
        <f>ROUND((100-E1269)/100*D1269,1)</f>
        <v>356.5</v>
      </c>
    </row>
    <row r="1270" spans="1:6" ht="15">
      <c r="A1270" s="171"/>
      <c r="B1270" s="6" t="s">
        <v>40</v>
      </c>
      <c r="C1270" s="9"/>
      <c r="D1270" s="6"/>
      <c r="E1270" s="58"/>
      <c r="F1270" s="74"/>
    </row>
    <row r="1271" spans="1:6" ht="15">
      <c r="A1271" s="171"/>
      <c r="B1271" s="6" t="s">
        <v>1384</v>
      </c>
      <c r="C1271" s="9"/>
      <c r="D1271" s="6"/>
      <c r="E1271" s="58"/>
      <c r="F1271" s="74"/>
    </row>
    <row r="1272" spans="1:6" ht="15.75" customHeight="1">
      <c r="A1272" s="177" t="s">
        <v>325</v>
      </c>
      <c r="B1272" s="6" t="s">
        <v>1385</v>
      </c>
      <c r="C1272" s="194" t="s">
        <v>1386</v>
      </c>
      <c r="D1272" s="6">
        <v>400</v>
      </c>
      <c r="E1272" s="58">
        <v>1.767</v>
      </c>
      <c r="F1272" s="74">
        <f>ROUND((100-E1272)/100*D1272,1)</f>
        <v>392.9</v>
      </c>
    </row>
    <row r="1273" spans="1:6" ht="15">
      <c r="A1273" s="177"/>
      <c r="B1273" s="7" t="s">
        <v>1388</v>
      </c>
      <c r="C1273" s="194"/>
      <c r="D1273" s="6"/>
      <c r="E1273" s="58"/>
      <c r="F1273" s="74"/>
    </row>
    <row r="1274" spans="1:6" ht="15">
      <c r="A1274" s="177"/>
      <c r="B1274" s="7" t="s">
        <v>1389</v>
      </c>
      <c r="C1274" s="194"/>
      <c r="D1274" s="6"/>
      <c r="E1274" s="58"/>
      <c r="F1274" s="74"/>
    </row>
    <row r="1275" spans="1:6" ht="15">
      <c r="A1275" s="177"/>
      <c r="B1275" s="6" t="s">
        <v>1390</v>
      </c>
      <c r="C1275" s="194"/>
      <c r="D1275" s="6"/>
      <c r="E1275" s="58"/>
      <c r="F1275" s="74"/>
    </row>
    <row r="1276" spans="1:6" ht="15">
      <c r="A1276" s="177"/>
      <c r="B1276" s="7" t="s">
        <v>1391</v>
      </c>
      <c r="C1276" s="9"/>
      <c r="D1276" s="6">
        <v>400</v>
      </c>
      <c r="E1276" s="58">
        <v>17.252</v>
      </c>
      <c r="F1276" s="74">
        <f>ROUND((100-E1276)/100*D1276,1)</f>
        <v>331</v>
      </c>
    </row>
    <row r="1277" spans="1:6" ht="15">
      <c r="A1277" s="177"/>
      <c r="B1277" s="6" t="s">
        <v>200</v>
      </c>
      <c r="C1277" s="9"/>
      <c r="D1277" s="6"/>
      <c r="E1277" s="58"/>
      <c r="F1277" s="74"/>
    </row>
    <row r="1278" spans="1:6" ht="15">
      <c r="A1278" s="177"/>
      <c r="B1278" s="6" t="s">
        <v>1392</v>
      </c>
      <c r="C1278" s="9"/>
      <c r="D1278" s="6"/>
      <c r="E1278" s="58"/>
      <c r="F1278" s="74"/>
    </row>
    <row r="1279" spans="1:6" ht="15">
      <c r="A1279" s="177"/>
      <c r="B1279" s="6" t="s">
        <v>1393</v>
      </c>
      <c r="C1279" s="9"/>
      <c r="D1279" s="6"/>
      <c r="E1279" s="58"/>
      <c r="F1279" s="74"/>
    </row>
    <row r="1280" spans="1:6" ht="15">
      <c r="A1280" s="177"/>
      <c r="B1280" s="6" t="s">
        <v>1394</v>
      </c>
      <c r="C1280" s="9"/>
      <c r="D1280" s="6"/>
      <c r="E1280" s="58"/>
      <c r="F1280" s="74"/>
    </row>
    <row r="1281" spans="1:6" ht="15">
      <c r="A1281" s="177"/>
      <c r="B1281" s="6" t="s">
        <v>1395</v>
      </c>
      <c r="C1281" s="9"/>
      <c r="D1281" s="6"/>
      <c r="E1281" s="58"/>
      <c r="F1281" s="74"/>
    </row>
    <row r="1282" spans="1:6" ht="15">
      <c r="A1282" s="177"/>
      <c r="B1282" s="6" t="s">
        <v>1396</v>
      </c>
      <c r="C1282" s="9"/>
      <c r="D1282" s="6"/>
      <c r="E1282" s="58"/>
      <c r="F1282" s="74"/>
    </row>
    <row r="1283" spans="1:6" s="77" customFormat="1" ht="25.5" customHeight="1">
      <c r="A1283" s="177"/>
      <c r="B1283" s="17" t="s">
        <v>1397</v>
      </c>
      <c r="C1283" s="194" t="s">
        <v>1398</v>
      </c>
      <c r="D1283" s="17">
        <v>400</v>
      </c>
      <c r="E1283" s="76">
        <v>21.69775</v>
      </c>
      <c r="F1283" s="74">
        <f>ROUND((100-E1283)/100*D1283,1)</f>
        <v>313.2</v>
      </c>
    </row>
    <row r="1284" spans="1:6" ht="15">
      <c r="A1284" s="177"/>
      <c r="B1284" s="6" t="s">
        <v>1399</v>
      </c>
      <c r="C1284" s="194"/>
      <c r="D1284" s="6"/>
      <c r="E1284" s="58"/>
      <c r="F1284" s="74"/>
    </row>
    <row r="1285" spans="1:6" ht="15">
      <c r="A1285" s="177"/>
      <c r="B1285" s="6" t="s">
        <v>1400</v>
      </c>
      <c r="C1285" s="194"/>
      <c r="D1285" s="6"/>
      <c r="E1285" s="58"/>
      <c r="F1285" s="74"/>
    </row>
    <row r="1286" spans="1:6" ht="15">
      <c r="A1286" s="177"/>
      <c r="B1286" s="6" t="s">
        <v>1401</v>
      </c>
      <c r="C1286" s="194"/>
      <c r="D1286" s="6"/>
      <c r="E1286" s="58"/>
      <c r="F1286" s="74"/>
    </row>
    <row r="1287" spans="1:6" ht="15">
      <c r="A1287" s="177"/>
      <c r="B1287" s="7" t="s">
        <v>1402</v>
      </c>
      <c r="C1287" s="16"/>
      <c r="D1287" s="6">
        <v>400</v>
      </c>
      <c r="E1287" s="58">
        <v>8.6625</v>
      </c>
      <c r="F1287" s="74">
        <f>ROUND((100-E1287)/100*D1287,1)</f>
        <v>365.4</v>
      </c>
    </row>
    <row r="1288" spans="1:6" ht="15">
      <c r="A1288" s="177"/>
      <c r="B1288" s="6" t="s">
        <v>1403</v>
      </c>
      <c r="C1288" s="9"/>
      <c r="D1288" s="6"/>
      <c r="E1288" s="58"/>
      <c r="F1288" s="74"/>
    </row>
    <row r="1289" spans="1:6" ht="15">
      <c r="A1289" s="177"/>
      <c r="B1289" s="6" t="s">
        <v>1404</v>
      </c>
      <c r="C1289" s="9"/>
      <c r="D1289" s="6"/>
      <c r="E1289" s="58"/>
      <c r="F1289" s="74"/>
    </row>
    <row r="1290" spans="1:6" ht="15">
      <c r="A1290" s="177"/>
      <c r="B1290" s="6" t="s">
        <v>1405</v>
      </c>
      <c r="C1290" s="9"/>
      <c r="D1290" s="6"/>
      <c r="E1290" s="58"/>
      <c r="F1290" s="74"/>
    </row>
    <row r="1291" spans="1:6" ht="15.75" customHeight="1">
      <c r="A1291" s="171" t="s">
        <v>281</v>
      </c>
      <c r="B1291" s="6" t="s">
        <v>1406</v>
      </c>
      <c r="C1291" s="194" t="s">
        <v>1407</v>
      </c>
      <c r="D1291" s="6">
        <v>400</v>
      </c>
      <c r="E1291" s="58">
        <v>6.524</v>
      </c>
      <c r="F1291" s="74">
        <f>ROUND((100-E1291)/100*D1291,1)</f>
        <v>373.9</v>
      </c>
    </row>
    <row r="1292" spans="1:6" ht="15">
      <c r="A1292" s="171"/>
      <c r="B1292" s="7" t="s">
        <v>1408</v>
      </c>
      <c r="C1292" s="194"/>
      <c r="D1292" s="6"/>
      <c r="E1292" s="58"/>
      <c r="F1292" s="74"/>
    </row>
    <row r="1293" spans="1:6" ht="15">
      <c r="A1293" s="171"/>
      <c r="B1293" s="7" t="s">
        <v>992</v>
      </c>
      <c r="C1293" s="194"/>
      <c r="D1293" s="6"/>
      <c r="E1293" s="58"/>
      <c r="F1293" s="74"/>
    </row>
    <row r="1294" spans="1:6" ht="15">
      <c r="A1294" s="171"/>
      <c r="B1294" s="7" t="s">
        <v>1409</v>
      </c>
      <c r="C1294" s="194"/>
      <c r="D1294" s="6"/>
      <c r="E1294" s="58"/>
      <c r="F1294" s="74"/>
    </row>
    <row r="1295" spans="1:6" ht="15">
      <c r="A1295" s="171"/>
      <c r="B1295" s="7" t="s">
        <v>1410</v>
      </c>
      <c r="C1295" s="194"/>
      <c r="D1295" s="6">
        <v>400</v>
      </c>
      <c r="E1295" s="58">
        <v>14.63475</v>
      </c>
      <c r="F1295" s="74">
        <f>ROUND((100-E1295)/100*D1295,1)</f>
        <v>341.5</v>
      </c>
    </row>
    <row r="1296" spans="1:6" ht="15">
      <c r="A1296" s="171"/>
      <c r="B1296" s="7" t="s">
        <v>1411</v>
      </c>
      <c r="C1296" s="194"/>
      <c r="D1296" s="6"/>
      <c r="E1296" s="58"/>
      <c r="F1296" s="74"/>
    </row>
    <row r="1297" spans="1:6" ht="15">
      <c r="A1297" s="171"/>
      <c r="B1297" s="7" t="s">
        <v>1412</v>
      </c>
      <c r="C1297" s="194"/>
      <c r="D1297" s="6"/>
      <c r="E1297" s="58"/>
      <c r="F1297" s="74"/>
    </row>
    <row r="1298" spans="1:6" ht="15">
      <c r="A1298" s="171"/>
      <c r="B1298" s="6" t="s">
        <v>1413</v>
      </c>
      <c r="C1298" s="194"/>
      <c r="D1298" s="6"/>
      <c r="E1298" s="58"/>
      <c r="F1298" s="74"/>
    </row>
    <row r="1299" spans="1:6" ht="15">
      <c r="A1299" s="171"/>
      <c r="B1299" s="6" t="s">
        <v>1414</v>
      </c>
      <c r="C1299" s="194"/>
      <c r="D1299" s="6"/>
      <c r="E1299" s="58"/>
      <c r="F1299" s="74"/>
    </row>
    <row r="1300" spans="1:6" ht="15">
      <c r="A1300" s="171"/>
      <c r="B1300" s="6" t="s">
        <v>1415</v>
      </c>
      <c r="C1300" s="194"/>
      <c r="D1300" s="6"/>
      <c r="E1300" s="58"/>
      <c r="F1300" s="74"/>
    </row>
    <row r="1301" spans="1:6" ht="15">
      <c r="A1301" s="171"/>
      <c r="B1301" s="6" t="s">
        <v>1416</v>
      </c>
      <c r="C1301" s="194"/>
      <c r="D1301" s="6"/>
      <c r="E1301" s="58"/>
      <c r="F1301" s="74"/>
    </row>
    <row r="1302" spans="1:6" ht="15">
      <c r="A1302" s="171"/>
      <c r="B1302" s="6" t="s">
        <v>1417</v>
      </c>
      <c r="C1302" s="194"/>
      <c r="D1302" s="6"/>
      <c r="E1302" s="58"/>
      <c r="F1302" s="74"/>
    </row>
    <row r="1303" spans="1:6" ht="18" customHeight="1">
      <c r="A1303" s="171"/>
      <c r="B1303" s="7" t="s">
        <v>1418</v>
      </c>
      <c r="C1303" s="194" t="s">
        <v>1419</v>
      </c>
      <c r="D1303" s="6">
        <v>400</v>
      </c>
      <c r="E1303" s="58">
        <v>20.241</v>
      </c>
      <c r="F1303" s="74">
        <f>ROUND((100-E1303)/100*D1303,1)</f>
        <v>319</v>
      </c>
    </row>
    <row r="1304" spans="1:6" ht="15">
      <c r="A1304" s="171"/>
      <c r="B1304" s="20" t="s">
        <v>1420</v>
      </c>
      <c r="C1304" s="194"/>
      <c r="D1304" s="20"/>
      <c r="E1304" s="58"/>
      <c r="F1304" s="74"/>
    </row>
    <row r="1305" spans="1:6" ht="15">
      <c r="A1305" s="171"/>
      <c r="B1305" s="20" t="s">
        <v>1421</v>
      </c>
      <c r="C1305" s="194"/>
      <c r="D1305" s="20"/>
      <c r="E1305" s="58"/>
      <c r="F1305" s="74"/>
    </row>
    <row r="1306" spans="1:6" ht="15">
      <c r="A1306" s="171"/>
      <c r="B1306" s="20" t="s">
        <v>1422</v>
      </c>
      <c r="C1306" s="194"/>
      <c r="D1306" s="20"/>
      <c r="E1306" s="58"/>
      <c r="F1306" s="74"/>
    </row>
    <row r="1307" spans="1:6" ht="15">
      <c r="A1307" s="171"/>
      <c r="B1307" s="20" t="s">
        <v>1423</v>
      </c>
      <c r="C1307" s="194"/>
      <c r="D1307" s="20"/>
      <c r="E1307" s="58"/>
      <c r="F1307" s="74"/>
    </row>
    <row r="1308" spans="1:6" ht="26.25" customHeight="1">
      <c r="A1308" s="171"/>
      <c r="B1308" s="6" t="s">
        <v>1424</v>
      </c>
      <c r="C1308" s="194" t="s">
        <v>1425</v>
      </c>
      <c r="D1308" s="6">
        <v>250</v>
      </c>
      <c r="E1308" s="58">
        <v>13.536</v>
      </c>
      <c r="F1308" s="74">
        <f>ROUND((100-E1308)/100*D1308,1)</f>
        <v>216.2</v>
      </c>
    </row>
    <row r="1309" spans="1:6" ht="15">
      <c r="A1309" s="171"/>
      <c r="B1309" s="20" t="s">
        <v>248</v>
      </c>
      <c r="C1309" s="194"/>
      <c r="D1309" s="20"/>
      <c r="E1309" s="58"/>
      <c r="F1309" s="74"/>
    </row>
    <row r="1310" spans="1:6" ht="15">
      <c r="A1310" s="171"/>
      <c r="B1310" s="20" t="s">
        <v>1426</v>
      </c>
      <c r="C1310" s="194"/>
      <c r="D1310" s="20"/>
      <c r="E1310" s="58"/>
      <c r="F1310" s="74"/>
    </row>
    <row r="1311" spans="1:6" ht="15">
      <c r="A1311" s="171"/>
      <c r="B1311" s="6" t="s">
        <v>1427</v>
      </c>
      <c r="C1311" s="194"/>
      <c r="D1311" s="6"/>
      <c r="E1311" s="58"/>
      <c r="F1311" s="74"/>
    </row>
    <row r="1312" spans="1:6" ht="15.75" customHeight="1">
      <c r="A1312" s="171"/>
      <c r="B1312" s="6" t="s">
        <v>1428</v>
      </c>
      <c r="C1312" s="194" t="s">
        <v>1429</v>
      </c>
      <c r="D1312" s="6">
        <v>630</v>
      </c>
      <c r="E1312" s="58">
        <v>33.1868253968254</v>
      </c>
      <c r="F1312" s="74">
        <f>ROUND((100-E1312)/100*D1312,1)</f>
        <v>420.9</v>
      </c>
    </row>
    <row r="1313" spans="1:6" ht="15">
      <c r="A1313" s="171"/>
      <c r="B1313" s="6" t="s">
        <v>1430</v>
      </c>
      <c r="C1313" s="194"/>
      <c r="D1313" s="6"/>
      <c r="E1313" s="58"/>
      <c r="F1313" s="74"/>
    </row>
    <row r="1314" spans="1:6" ht="15">
      <c r="A1314" s="171"/>
      <c r="B1314" s="6" t="s">
        <v>1431</v>
      </c>
      <c r="C1314" s="194"/>
      <c r="D1314" s="6"/>
      <c r="E1314" s="58"/>
      <c r="F1314" s="74"/>
    </row>
    <row r="1315" spans="1:6" ht="15">
      <c r="A1315" s="171"/>
      <c r="B1315" s="6" t="s">
        <v>1432</v>
      </c>
      <c r="C1315" s="194"/>
      <c r="D1315" s="6"/>
      <c r="E1315" s="58"/>
      <c r="F1315" s="74"/>
    </row>
    <row r="1316" spans="1:6" ht="15">
      <c r="A1316" s="171"/>
      <c r="B1316" s="6" t="s">
        <v>1433</v>
      </c>
      <c r="C1316" s="194"/>
      <c r="D1316" s="6"/>
      <c r="E1316" s="58"/>
      <c r="F1316" s="74"/>
    </row>
    <row r="1317" spans="1:6" ht="15">
      <c r="A1317" s="171"/>
      <c r="B1317" s="6" t="s">
        <v>303</v>
      </c>
      <c r="C1317" s="194"/>
      <c r="D1317" s="6"/>
      <c r="E1317" s="58"/>
      <c r="F1317" s="74"/>
    </row>
    <row r="1318" spans="1:6" ht="15">
      <c r="A1318" s="171"/>
      <c r="B1318" s="6" t="s">
        <v>1434</v>
      </c>
      <c r="C1318" s="194"/>
      <c r="D1318" s="6"/>
      <c r="E1318" s="58"/>
      <c r="F1318" s="74"/>
    </row>
    <row r="1319" spans="1:6" ht="15">
      <c r="A1319" s="171"/>
      <c r="B1319" s="6" t="s">
        <v>1435</v>
      </c>
      <c r="C1319" s="194"/>
      <c r="D1319" s="6"/>
      <c r="E1319" s="58"/>
      <c r="F1319" s="74"/>
    </row>
    <row r="1320" spans="1:6" ht="15">
      <c r="A1320" s="171"/>
      <c r="B1320" s="6" t="s">
        <v>1436</v>
      </c>
      <c r="C1320" s="194"/>
      <c r="D1320" s="6"/>
      <c r="E1320" s="58"/>
      <c r="F1320" s="74"/>
    </row>
    <row r="1321" spans="1:6" ht="15">
      <c r="A1321" s="171"/>
      <c r="B1321" s="6" t="s">
        <v>1437</v>
      </c>
      <c r="C1321" s="194"/>
      <c r="D1321" s="6"/>
      <c r="E1321" s="58"/>
      <c r="F1321" s="74"/>
    </row>
    <row r="1322" spans="1:6" ht="15">
      <c r="A1322" s="171"/>
      <c r="B1322" s="7" t="s">
        <v>1438</v>
      </c>
      <c r="C1322" s="194"/>
      <c r="D1322" s="6">
        <v>630</v>
      </c>
      <c r="E1322" s="58">
        <v>15.84</v>
      </c>
      <c r="F1322" s="74">
        <f>ROUND((100-E1322)/100*D1322,1)</f>
        <v>530.2</v>
      </c>
    </row>
    <row r="1323" spans="1:6" ht="15">
      <c r="A1323" s="171"/>
      <c r="B1323" s="6" t="s">
        <v>1439</v>
      </c>
      <c r="C1323" s="194"/>
      <c r="D1323" s="6"/>
      <c r="E1323" s="58"/>
      <c r="F1323" s="74"/>
    </row>
    <row r="1324" spans="1:6" ht="15">
      <c r="A1324" s="171"/>
      <c r="B1324" s="6" t="s">
        <v>1440</v>
      </c>
      <c r="C1324" s="194"/>
      <c r="D1324" s="6"/>
      <c r="E1324" s="58"/>
      <c r="F1324" s="74"/>
    </row>
    <row r="1325" spans="1:6" ht="15">
      <c r="A1325" s="171"/>
      <c r="B1325" s="6" t="s">
        <v>1441</v>
      </c>
      <c r="C1325" s="9"/>
      <c r="D1325" s="6"/>
      <c r="E1325" s="58"/>
      <c r="F1325" s="74"/>
    </row>
    <row r="1326" spans="1:6" ht="15">
      <c r="A1326" s="171"/>
      <c r="B1326" s="6" t="s">
        <v>1442</v>
      </c>
      <c r="C1326" s="9"/>
      <c r="D1326" s="6"/>
      <c r="E1326" s="58"/>
      <c r="F1326" s="74"/>
    </row>
    <row r="1327" spans="1:6" ht="25.5">
      <c r="A1327" s="163"/>
      <c r="B1327" s="6" t="s">
        <v>1443</v>
      </c>
      <c r="C1327" s="16" t="s">
        <v>1444</v>
      </c>
      <c r="D1327" s="6">
        <v>400</v>
      </c>
      <c r="E1327" s="58">
        <v>6.38</v>
      </c>
      <c r="F1327" s="74">
        <f>ROUND((100-E1327)/100*D1327,1)</f>
        <v>374.5</v>
      </c>
    </row>
    <row r="1328" spans="1:6" ht="15">
      <c r="A1328" s="163"/>
      <c r="B1328" s="7" t="s">
        <v>1445</v>
      </c>
      <c r="C1328" s="9"/>
      <c r="D1328" s="6"/>
      <c r="E1328" s="58"/>
      <c r="F1328" s="74"/>
    </row>
    <row r="1329" spans="1:6" ht="15">
      <c r="A1329" s="163"/>
      <c r="B1329" s="6" t="s">
        <v>1446</v>
      </c>
      <c r="C1329" s="9"/>
      <c r="D1329" s="6">
        <v>250</v>
      </c>
      <c r="E1329" s="58">
        <v>10.672</v>
      </c>
      <c r="F1329" s="74">
        <f>ROUND((100-E1329)/100*D1329,1)</f>
        <v>223.3</v>
      </c>
    </row>
    <row r="1330" spans="1:6" ht="15">
      <c r="A1330" s="163"/>
      <c r="B1330" s="7" t="s">
        <v>1447</v>
      </c>
      <c r="C1330" s="9"/>
      <c r="D1330" s="6"/>
      <c r="E1330" s="58"/>
      <c r="F1330" s="74"/>
    </row>
    <row r="1331" spans="1:6" ht="15">
      <c r="A1331" s="163"/>
      <c r="B1331" s="7" t="s">
        <v>1448</v>
      </c>
      <c r="C1331" s="9"/>
      <c r="D1331" s="6"/>
      <c r="E1331" s="58"/>
      <c r="F1331" s="74"/>
    </row>
    <row r="1332" spans="1:6" s="77" customFormat="1" ht="31.5" customHeight="1">
      <c r="A1332" s="163" t="s">
        <v>375</v>
      </c>
      <c r="B1332" s="16" t="s">
        <v>1449</v>
      </c>
      <c r="C1332" s="16" t="s">
        <v>1450</v>
      </c>
      <c r="D1332" s="17">
        <v>250</v>
      </c>
      <c r="E1332" s="76">
        <v>33.4588</v>
      </c>
      <c r="F1332" s="74">
        <f>ROUND((100-E1332)/100*D1332,1)</f>
        <v>166.4</v>
      </c>
    </row>
    <row r="1333" spans="1:6" ht="15">
      <c r="A1333" s="163"/>
      <c r="B1333" s="6" t="s">
        <v>1451</v>
      </c>
      <c r="C1333" s="9"/>
      <c r="D1333" s="6"/>
      <c r="E1333" s="58"/>
      <c r="F1333" s="74"/>
    </row>
    <row r="1334" spans="1:6" ht="15">
      <c r="A1334" s="163"/>
      <c r="B1334" s="6" t="s">
        <v>1453</v>
      </c>
      <c r="C1334" s="9"/>
      <c r="D1334" s="6"/>
      <c r="E1334" s="58"/>
      <c r="F1334" s="74"/>
    </row>
    <row r="1335" spans="1:6" ht="15">
      <c r="A1335" s="163"/>
      <c r="B1335" s="6" t="s">
        <v>1454</v>
      </c>
      <c r="C1335" s="9"/>
      <c r="D1335" s="6"/>
      <c r="E1335" s="58"/>
      <c r="F1335" s="74"/>
    </row>
    <row r="1336" spans="1:6" ht="15">
      <c r="A1336" s="163"/>
      <c r="B1336" s="6" t="s">
        <v>1455</v>
      </c>
      <c r="C1336" s="9"/>
      <c r="D1336" s="6"/>
      <c r="E1336" s="58"/>
      <c r="F1336" s="74"/>
    </row>
    <row r="1337" spans="1:6" ht="15">
      <c r="A1337" s="163"/>
      <c r="B1337" s="6" t="s">
        <v>1456</v>
      </c>
      <c r="C1337" s="9"/>
      <c r="D1337" s="6"/>
      <c r="E1337" s="58"/>
      <c r="F1337" s="74"/>
    </row>
    <row r="1338" spans="1:6" ht="15">
      <c r="A1338" s="163"/>
      <c r="B1338" s="6" t="s">
        <v>1457</v>
      </c>
      <c r="C1338" s="9"/>
      <c r="D1338" s="6">
        <v>250</v>
      </c>
      <c r="E1338" s="58">
        <v>4.7532</v>
      </c>
      <c r="F1338" s="74">
        <f>ROUND((100-E1338)/100*D1338,1)</f>
        <v>238.1</v>
      </c>
    </row>
    <row r="1339" spans="1:6" ht="15">
      <c r="A1339" s="163"/>
      <c r="B1339" s="6" t="s">
        <v>374</v>
      </c>
      <c r="C1339" s="9"/>
      <c r="D1339" s="6"/>
      <c r="E1339" s="58"/>
      <c r="F1339" s="74"/>
    </row>
    <row r="1340" spans="1:6" ht="15">
      <c r="A1340" s="163"/>
      <c r="B1340" s="6" t="s">
        <v>1458</v>
      </c>
      <c r="C1340" s="9"/>
      <c r="D1340" s="6"/>
      <c r="E1340" s="58"/>
      <c r="F1340" s="74"/>
    </row>
    <row r="1341" spans="1:6" ht="33" customHeight="1">
      <c r="A1341" s="163" t="s">
        <v>281</v>
      </c>
      <c r="B1341" s="9" t="s">
        <v>1459</v>
      </c>
      <c r="C1341" s="194" t="s">
        <v>1460</v>
      </c>
      <c r="D1341" s="6">
        <v>630</v>
      </c>
      <c r="E1341" s="58">
        <v>7.542857142857143</v>
      </c>
      <c r="F1341" s="74">
        <f>ROUND((100-E1341)/100*D1341,1)</f>
        <v>582.5</v>
      </c>
    </row>
    <row r="1342" spans="1:6" ht="15.75" customHeight="1">
      <c r="A1342" s="163"/>
      <c r="B1342" s="6" t="s">
        <v>1461</v>
      </c>
      <c r="C1342" s="194"/>
      <c r="D1342" s="6"/>
      <c r="E1342" s="58"/>
      <c r="F1342" s="74"/>
    </row>
    <row r="1343" spans="1:6" ht="15">
      <c r="A1343" s="163"/>
      <c r="B1343" s="6" t="s">
        <v>1462</v>
      </c>
      <c r="C1343" s="194"/>
      <c r="D1343" s="6"/>
      <c r="E1343" s="58"/>
      <c r="F1343" s="74"/>
    </row>
    <row r="1344" spans="1:6" ht="15">
      <c r="A1344" s="163"/>
      <c r="B1344" s="6" t="s">
        <v>1463</v>
      </c>
      <c r="C1344" s="194"/>
      <c r="D1344" s="6"/>
      <c r="E1344" s="58"/>
      <c r="F1344" s="74"/>
    </row>
    <row r="1345" spans="1:6" ht="15">
      <c r="A1345" s="163"/>
      <c r="B1345" s="6" t="s">
        <v>1464</v>
      </c>
      <c r="C1345" s="194"/>
      <c r="D1345" s="6"/>
      <c r="E1345" s="58"/>
      <c r="F1345" s="74"/>
    </row>
    <row r="1346" spans="1:6" ht="15">
      <c r="A1346" s="163"/>
      <c r="B1346" s="6" t="s">
        <v>1465</v>
      </c>
      <c r="C1346" s="9"/>
      <c r="D1346" s="6">
        <v>630</v>
      </c>
      <c r="E1346" s="58">
        <v>19.47142857142857</v>
      </c>
      <c r="F1346" s="74">
        <f>ROUND((100-E1346)/100*D1346,1)</f>
        <v>507.3</v>
      </c>
    </row>
    <row r="1347" spans="1:6" ht="15">
      <c r="A1347" s="163"/>
      <c r="B1347" s="6" t="s">
        <v>1466</v>
      </c>
      <c r="C1347" s="9"/>
      <c r="D1347" s="6"/>
      <c r="E1347" s="58"/>
      <c r="F1347" s="74"/>
    </row>
    <row r="1348" spans="1:6" ht="15">
      <c r="A1348" s="163"/>
      <c r="B1348" s="6" t="s">
        <v>1467</v>
      </c>
      <c r="C1348" s="9"/>
      <c r="D1348" s="6"/>
      <c r="E1348" s="58"/>
      <c r="F1348" s="74"/>
    </row>
    <row r="1349" spans="1:6" ht="15">
      <c r="A1349" s="163"/>
      <c r="B1349" s="6" t="s">
        <v>1468</v>
      </c>
      <c r="C1349" s="9"/>
      <c r="D1349" s="6"/>
      <c r="E1349" s="58"/>
      <c r="F1349" s="74"/>
    </row>
    <row r="1350" spans="1:6" ht="15">
      <c r="A1350" s="163"/>
      <c r="B1350" s="6" t="s">
        <v>1469</v>
      </c>
      <c r="C1350" s="9"/>
      <c r="D1350" s="6"/>
      <c r="E1350" s="58"/>
      <c r="F1350" s="74"/>
    </row>
    <row r="1351" spans="1:6" ht="15">
      <c r="A1351" s="163"/>
      <c r="B1351" s="6" t="s">
        <v>1470</v>
      </c>
      <c r="C1351" s="9"/>
      <c r="D1351" s="6"/>
      <c r="E1351" s="58"/>
      <c r="F1351" s="74"/>
    </row>
    <row r="1352" spans="1:6" s="77" customFormat="1" ht="28.5" customHeight="1">
      <c r="A1352" s="163" t="s">
        <v>252</v>
      </c>
      <c r="B1352" s="98" t="s">
        <v>1471</v>
      </c>
      <c r="C1352" s="41" t="s">
        <v>1472</v>
      </c>
      <c r="D1352" s="17">
        <v>250</v>
      </c>
      <c r="E1352" s="76">
        <v>0.3568</v>
      </c>
      <c r="F1352" s="74">
        <f>ROUND((100-E1352)/100*D1352,1)</f>
        <v>249.1</v>
      </c>
    </row>
    <row r="1353" spans="1:6" ht="15.75" customHeight="1">
      <c r="A1353" s="163"/>
      <c r="B1353" s="7" t="s">
        <v>1473</v>
      </c>
      <c r="C1353" s="194" t="s">
        <v>1474</v>
      </c>
      <c r="D1353" s="6">
        <v>400</v>
      </c>
      <c r="E1353" s="58">
        <v>33.925</v>
      </c>
      <c r="F1353" s="74">
        <f>ROUND((100-E1353)/100*D1353,1)</f>
        <v>264.3</v>
      </c>
    </row>
    <row r="1354" spans="1:6" ht="15">
      <c r="A1354" s="163"/>
      <c r="B1354" s="7" t="s">
        <v>40</v>
      </c>
      <c r="C1354" s="194"/>
      <c r="D1354" s="6"/>
      <c r="E1354" s="58"/>
      <c r="F1354" s="74"/>
    </row>
    <row r="1355" spans="1:6" ht="15">
      <c r="A1355" s="163"/>
      <c r="B1355" s="7" t="s">
        <v>303</v>
      </c>
      <c r="C1355" s="194"/>
      <c r="D1355" s="6"/>
      <c r="E1355" s="58"/>
      <c r="F1355" s="74"/>
    </row>
    <row r="1356" spans="1:6" ht="15">
      <c r="A1356" s="163"/>
      <c r="B1356" s="7" t="s">
        <v>1359</v>
      </c>
      <c r="C1356" s="194"/>
      <c r="D1356" s="6"/>
      <c r="E1356" s="58"/>
      <c r="F1356" s="74"/>
    </row>
    <row r="1357" spans="1:6" ht="15">
      <c r="A1357" s="163"/>
      <c r="B1357" s="7" t="s">
        <v>1475</v>
      </c>
      <c r="C1357" s="194"/>
      <c r="D1357" s="6"/>
      <c r="E1357" s="58"/>
      <c r="F1357" s="74"/>
    </row>
    <row r="1358" spans="1:6" ht="15.75" customHeight="1">
      <c r="A1358" s="163" t="s">
        <v>281</v>
      </c>
      <c r="B1358" s="6" t="s">
        <v>1476</v>
      </c>
      <c r="C1358" s="194" t="s">
        <v>1477</v>
      </c>
      <c r="D1358" s="6">
        <v>400</v>
      </c>
      <c r="E1358" s="58">
        <v>12.88125</v>
      </c>
      <c r="F1358" s="74">
        <f>ROUND((100-E1358)/100*D1358,1)</f>
        <v>348.5</v>
      </c>
    </row>
    <row r="1359" spans="1:6" ht="19.5" customHeight="1">
      <c r="A1359" s="163"/>
      <c r="B1359" s="6" t="s">
        <v>1359</v>
      </c>
      <c r="C1359" s="194"/>
      <c r="D1359" s="6"/>
      <c r="E1359" s="58"/>
      <c r="F1359" s="74"/>
    </row>
    <row r="1360" spans="1:6" ht="15">
      <c r="A1360" s="163"/>
      <c r="B1360" s="6" t="s">
        <v>1478</v>
      </c>
      <c r="C1360" s="9"/>
      <c r="D1360" s="6">
        <v>400</v>
      </c>
      <c r="E1360" s="58">
        <v>18.5235</v>
      </c>
      <c r="F1360" s="74">
        <f>ROUND((100-E1360)/100*D1360,1)</f>
        <v>325.9</v>
      </c>
    </row>
    <row r="1361" spans="1:6" ht="15">
      <c r="A1361" s="163"/>
      <c r="B1361" s="6" t="s">
        <v>40</v>
      </c>
      <c r="C1361" s="9"/>
      <c r="D1361" s="6"/>
      <c r="E1361" s="58"/>
      <c r="F1361" s="74"/>
    </row>
    <row r="1362" spans="1:6" ht="15.75" customHeight="1">
      <c r="A1362" s="163"/>
      <c r="B1362" s="6" t="s">
        <v>1479</v>
      </c>
      <c r="C1362" s="9"/>
      <c r="D1362" s="6">
        <v>400</v>
      </c>
      <c r="E1362" s="58">
        <v>9.594</v>
      </c>
      <c r="F1362" s="74">
        <f>ROUND((100-E1362)/100*D1362,1)</f>
        <v>361.6</v>
      </c>
    </row>
    <row r="1363" spans="1:6" ht="16.5" customHeight="1">
      <c r="A1363" s="163"/>
      <c r="B1363" s="6" t="s">
        <v>374</v>
      </c>
      <c r="C1363" s="194" t="s">
        <v>1480</v>
      </c>
      <c r="D1363" s="6"/>
      <c r="E1363" s="58"/>
      <c r="F1363" s="74"/>
    </row>
    <row r="1364" spans="1:6" ht="15">
      <c r="A1364" s="163"/>
      <c r="B1364" s="6" t="s">
        <v>1481</v>
      </c>
      <c r="C1364" s="194"/>
      <c r="D1364" s="6"/>
      <c r="E1364" s="58"/>
      <c r="F1364" s="74"/>
    </row>
    <row r="1365" spans="1:6" ht="15">
      <c r="A1365" s="163"/>
      <c r="B1365" s="6" t="s">
        <v>1482</v>
      </c>
      <c r="C1365" s="194"/>
      <c r="D1365" s="6"/>
      <c r="E1365" s="58"/>
      <c r="F1365" s="74"/>
    </row>
    <row r="1366" spans="1:6" ht="15">
      <c r="A1366" s="163"/>
      <c r="B1366" s="6" t="s">
        <v>1483</v>
      </c>
      <c r="C1366" s="9"/>
      <c r="D1366" s="6">
        <v>400</v>
      </c>
      <c r="E1366" s="58">
        <v>0.28</v>
      </c>
      <c r="F1366" s="74">
        <f>ROUND((100-E1366)/100*D1366,1)</f>
        <v>398.9</v>
      </c>
    </row>
    <row r="1367" spans="1:6" ht="15.75" customHeight="1">
      <c r="A1367" s="165" t="s">
        <v>325</v>
      </c>
      <c r="B1367" s="6" t="s">
        <v>1484</v>
      </c>
      <c r="C1367" s="184" t="s">
        <v>1485</v>
      </c>
      <c r="D1367" s="6">
        <v>400</v>
      </c>
      <c r="E1367" s="58">
        <v>7.86375</v>
      </c>
      <c r="F1367" s="74">
        <f>ROUND((100-E1367)/100*D1367,1)</f>
        <v>368.5</v>
      </c>
    </row>
    <row r="1368" spans="1:6" ht="15">
      <c r="A1368" s="165"/>
      <c r="B1368" s="6" t="s">
        <v>1486</v>
      </c>
      <c r="C1368" s="184"/>
      <c r="D1368" s="6"/>
      <c r="E1368" s="58"/>
      <c r="F1368" s="74"/>
    </row>
    <row r="1369" spans="1:6" ht="15">
      <c r="A1369" s="165"/>
      <c r="B1369" s="6" t="s">
        <v>1487</v>
      </c>
      <c r="C1369" s="184"/>
      <c r="D1369" s="6"/>
      <c r="E1369" s="58"/>
      <c r="F1369" s="74"/>
    </row>
    <row r="1370" spans="1:6" ht="15">
      <c r="A1370" s="165"/>
      <c r="B1370" s="6" t="s">
        <v>1488</v>
      </c>
      <c r="C1370" s="184"/>
      <c r="D1370" s="6"/>
      <c r="E1370" s="58"/>
      <c r="F1370" s="74"/>
    </row>
    <row r="1371" spans="1:6" ht="15">
      <c r="A1371" s="165"/>
      <c r="B1371" s="6" t="s">
        <v>1489</v>
      </c>
      <c r="C1371" s="184"/>
      <c r="D1371" s="6"/>
      <c r="E1371" s="58"/>
      <c r="F1371" s="74"/>
    </row>
    <row r="1372" spans="1:6" ht="15">
      <c r="A1372" s="165"/>
      <c r="B1372" s="6" t="s">
        <v>1490</v>
      </c>
      <c r="C1372" s="184"/>
      <c r="D1372" s="6"/>
      <c r="E1372" s="58"/>
      <c r="F1372" s="74"/>
    </row>
    <row r="1373" spans="1:6" ht="15">
      <c r="A1373" s="165"/>
      <c r="B1373" s="6" t="s">
        <v>374</v>
      </c>
      <c r="C1373" s="184"/>
      <c r="D1373" s="6"/>
      <c r="E1373" s="58"/>
      <c r="F1373" s="74"/>
    </row>
    <row r="1374" spans="1:6" ht="15">
      <c r="A1374" s="165"/>
      <c r="B1374" s="6" t="s">
        <v>1491</v>
      </c>
      <c r="C1374" s="9"/>
      <c r="D1374" s="6">
        <v>630</v>
      </c>
      <c r="E1374" s="58">
        <v>7.02</v>
      </c>
      <c r="F1374" s="74">
        <f>ROUND((100-E1374)/100*D1374,1)</f>
        <v>585.8</v>
      </c>
    </row>
    <row r="1375" spans="1:6" ht="15">
      <c r="A1375" s="165"/>
      <c r="B1375" s="6" t="s">
        <v>1492</v>
      </c>
      <c r="C1375" s="6"/>
      <c r="D1375" s="6"/>
      <c r="E1375" s="58"/>
      <c r="F1375" s="74"/>
    </row>
    <row r="1376" spans="1:6" ht="15.75" customHeight="1">
      <c r="A1376" s="165"/>
      <c r="B1376" s="6" t="s">
        <v>1493</v>
      </c>
      <c r="C1376" s="181" t="s">
        <v>1494</v>
      </c>
      <c r="D1376" s="6"/>
      <c r="E1376" s="58"/>
      <c r="F1376" s="74"/>
    </row>
    <row r="1377" spans="1:6" ht="15">
      <c r="A1377" s="165"/>
      <c r="B1377" s="6" t="s">
        <v>1495</v>
      </c>
      <c r="C1377" s="181"/>
      <c r="D1377" s="6"/>
      <c r="E1377" s="58"/>
      <c r="F1377" s="74"/>
    </row>
    <row r="1378" spans="1:6" ht="15">
      <c r="A1378" s="165"/>
      <c r="B1378" s="6" t="s">
        <v>1496</v>
      </c>
      <c r="C1378" s="181"/>
      <c r="D1378" s="6"/>
      <c r="E1378" s="58"/>
      <c r="F1378" s="74"/>
    </row>
    <row r="1379" spans="1:6" ht="15">
      <c r="A1379" s="165"/>
      <c r="B1379" s="6" t="s">
        <v>1497</v>
      </c>
      <c r="C1379" s="181"/>
      <c r="D1379" s="6">
        <v>400</v>
      </c>
      <c r="E1379" s="58">
        <v>12.285</v>
      </c>
      <c r="F1379" s="74">
        <f>ROUND((100-E1379)/100*D1379,1)</f>
        <v>350.9</v>
      </c>
    </row>
    <row r="1380" spans="1:6" ht="15">
      <c r="A1380" s="165"/>
      <c r="B1380" s="6" t="s">
        <v>1498</v>
      </c>
      <c r="C1380" s="6"/>
      <c r="D1380" s="6"/>
      <c r="E1380" s="58"/>
      <c r="F1380" s="74"/>
    </row>
    <row r="1381" spans="1:6" ht="15">
      <c r="A1381" s="165"/>
      <c r="B1381" s="6" t="s">
        <v>1499</v>
      </c>
      <c r="C1381" s="9"/>
      <c r="D1381" s="6">
        <v>400</v>
      </c>
      <c r="E1381" s="58">
        <v>0.3375</v>
      </c>
      <c r="F1381" s="74">
        <f>ROUND((100-E1381)/100*D1381,1)</f>
        <v>398.7</v>
      </c>
    </row>
    <row r="1382" spans="1:6" ht="15">
      <c r="A1382" s="165"/>
      <c r="B1382" s="6" t="s">
        <v>1500</v>
      </c>
      <c r="C1382" s="9"/>
      <c r="D1382" s="6"/>
      <c r="E1382" s="58"/>
      <c r="F1382" s="74"/>
    </row>
    <row r="1383" spans="1:6" ht="15">
      <c r="A1383" s="165"/>
      <c r="B1383" s="6" t="s">
        <v>1501</v>
      </c>
      <c r="C1383" s="9"/>
      <c r="D1383" s="6"/>
      <c r="E1383" s="58"/>
      <c r="F1383" s="74"/>
    </row>
    <row r="1384" spans="1:6" ht="15.75" customHeight="1">
      <c r="A1384" s="165"/>
      <c r="B1384" s="6" t="s">
        <v>1502</v>
      </c>
      <c r="C1384" s="9"/>
      <c r="D1384" s="6">
        <v>400</v>
      </c>
      <c r="E1384" s="58">
        <v>18.4275</v>
      </c>
      <c r="F1384" s="74">
        <f>ROUND((100-E1384)/100*D1384,1)</f>
        <v>326.3</v>
      </c>
    </row>
    <row r="1385" spans="1:6" ht="15" customHeight="1">
      <c r="A1385" s="165"/>
      <c r="B1385" s="28" t="s">
        <v>1503</v>
      </c>
      <c r="C1385" s="184" t="s">
        <v>1504</v>
      </c>
      <c r="D1385" s="6"/>
      <c r="E1385" s="58"/>
      <c r="F1385" s="74"/>
    </row>
    <row r="1386" spans="1:6" ht="15">
      <c r="A1386" s="165"/>
      <c r="B1386" s="28" t="s">
        <v>1505</v>
      </c>
      <c r="C1386" s="184"/>
      <c r="D1386" s="6"/>
      <c r="E1386" s="58"/>
      <c r="F1386" s="74"/>
    </row>
    <row r="1387" spans="1:6" ht="15">
      <c r="A1387" s="165"/>
      <c r="B1387" s="28" t="s">
        <v>1506</v>
      </c>
      <c r="C1387" s="184"/>
      <c r="D1387" s="6"/>
      <c r="E1387" s="58"/>
      <c r="F1387" s="74"/>
    </row>
    <row r="1388" spans="1:6" ht="15">
      <c r="A1388" s="165"/>
      <c r="B1388" s="28" t="s">
        <v>1507</v>
      </c>
      <c r="C1388" s="184"/>
      <c r="D1388" s="6"/>
      <c r="E1388" s="58"/>
      <c r="F1388" s="74"/>
    </row>
    <row r="1389" spans="1:6" ht="15">
      <c r="A1389" s="165"/>
      <c r="B1389" s="28" t="s">
        <v>1508</v>
      </c>
      <c r="C1389" s="184"/>
      <c r="D1389" s="6"/>
      <c r="E1389" s="58"/>
      <c r="F1389" s="74"/>
    </row>
    <row r="1390" spans="1:6" ht="15">
      <c r="A1390" s="165"/>
      <c r="B1390" s="28" t="s">
        <v>1509</v>
      </c>
      <c r="C1390" s="184"/>
      <c r="D1390" s="6"/>
      <c r="E1390" s="58"/>
      <c r="F1390" s="74"/>
    </row>
    <row r="1391" spans="1:6" ht="15">
      <c r="A1391" s="165"/>
      <c r="B1391" s="28" t="s">
        <v>1510</v>
      </c>
      <c r="C1391" s="184"/>
      <c r="D1391" s="6"/>
      <c r="E1391" s="58"/>
      <c r="F1391" s="74"/>
    </row>
    <row r="1392" spans="1:6" ht="15">
      <c r="A1392" s="165"/>
      <c r="B1392" s="6" t="s">
        <v>1511</v>
      </c>
      <c r="C1392" s="184"/>
      <c r="D1392" s="6">
        <v>400</v>
      </c>
      <c r="E1392" s="58">
        <v>33.228</v>
      </c>
      <c r="F1392" s="74">
        <f>ROUND((100-E1392)/100*D1392,1)</f>
        <v>267.1</v>
      </c>
    </row>
    <row r="1393" spans="1:6" ht="15">
      <c r="A1393" s="165"/>
      <c r="B1393" s="28" t="s">
        <v>1512</v>
      </c>
      <c r="C1393" s="184"/>
      <c r="D1393" s="6"/>
      <c r="E1393" s="58"/>
      <c r="F1393" s="74"/>
    </row>
    <row r="1394" spans="1:6" ht="15">
      <c r="A1394" s="165"/>
      <c r="B1394" s="28" t="s">
        <v>1513</v>
      </c>
      <c r="C1394" s="184"/>
      <c r="D1394" s="6"/>
      <c r="E1394" s="58"/>
      <c r="F1394" s="74"/>
    </row>
    <row r="1395" spans="1:6" ht="15">
      <c r="A1395" s="165"/>
      <c r="B1395" s="28" t="s">
        <v>1514</v>
      </c>
      <c r="C1395" s="184"/>
      <c r="D1395" s="6"/>
      <c r="E1395" s="58"/>
      <c r="F1395" s="74"/>
    </row>
    <row r="1396" spans="1:6" ht="15">
      <c r="A1396" s="165"/>
      <c r="B1396" s="28" t="s">
        <v>1515</v>
      </c>
      <c r="C1396" s="184"/>
      <c r="D1396" s="6"/>
      <c r="E1396" s="58"/>
      <c r="F1396" s="74"/>
    </row>
    <row r="1397" spans="1:6" ht="15">
      <c r="A1397" s="165"/>
      <c r="B1397" s="6" t="s">
        <v>1516</v>
      </c>
      <c r="C1397" s="9"/>
      <c r="D1397" s="6"/>
      <c r="E1397" s="58"/>
      <c r="F1397" s="74"/>
    </row>
    <row r="1398" spans="1:6" ht="15.75" customHeight="1">
      <c r="A1398" s="163" t="s">
        <v>375</v>
      </c>
      <c r="B1398" s="6" t="s">
        <v>1517</v>
      </c>
      <c r="C1398" s="194" t="s">
        <v>1518</v>
      </c>
      <c r="D1398" s="6">
        <v>630</v>
      </c>
      <c r="E1398" s="58">
        <v>25.723809523809525</v>
      </c>
      <c r="F1398" s="74">
        <f>ROUND((100-E1398)/100*D1398,1)</f>
        <v>467.9</v>
      </c>
    </row>
    <row r="1399" spans="1:6" ht="15">
      <c r="A1399" s="163"/>
      <c r="B1399" s="6" t="s">
        <v>1519</v>
      </c>
      <c r="C1399" s="194"/>
      <c r="D1399" s="6"/>
      <c r="E1399" s="58"/>
      <c r="F1399" s="74"/>
    </row>
    <row r="1400" spans="1:6" ht="15">
      <c r="A1400" s="163"/>
      <c r="B1400" s="6" t="s">
        <v>1520</v>
      </c>
      <c r="C1400" s="194"/>
      <c r="D1400" s="6"/>
      <c r="E1400" s="58"/>
      <c r="F1400" s="74"/>
    </row>
    <row r="1401" spans="1:6" ht="15">
      <c r="A1401" s="163"/>
      <c r="B1401" s="6" t="s">
        <v>1521</v>
      </c>
      <c r="C1401" s="194"/>
      <c r="D1401" s="6"/>
      <c r="E1401" s="58"/>
      <c r="F1401" s="74"/>
    </row>
    <row r="1402" spans="1:6" ht="15">
      <c r="A1402" s="163"/>
      <c r="B1402" s="6" t="s">
        <v>1522</v>
      </c>
      <c r="C1402" s="194"/>
      <c r="D1402" s="6"/>
      <c r="E1402" s="58"/>
      <c r="F1402" s="74"/>
    </row>
    <row r="1403" spans="1:6" ht="15">
      <c r="A1403" s="163"/>
      <c r="B1403" s="6" t="s">
        <v>1523</v>
      </c>
      <c r="C1403" s="194"/>
      <c r="D1403" s="6"/>
      <c r="E1403" s="58"/>
      <c r="F1403" s="74"/>
    </row>
    <row r="1404" spans="1:6" ht="15">
      <c r="A1404" s="163"/>
      <c r="B1404" s="6" t="s">
        <v>1524</v>
      </c>
      <c r="C1404" s="194"/>
      <c r="D1404" s="6"/>
      <c r="E1404" s="58"/>
      <c r="F1404" s="74"/>
    </row>
    <row r="1405" spans="1:6" ht="15">
      <c r="A1405" s="163"/>
      <c r="B1405" s="6" t="s">
        <v>1525</v>
      </c>
      <c r="C1405" s="194"/>
      <c r="D1405" s="6"/>
      <c r="E1405" s="58"/>
      <c r="F1405" s="74"/>
    </row>
    <row r="1406" spans="1:6" ht="15">
      <c r="A1406" s="163"/>
      <c r="B1406" s="6" t="s">
        <v>1526</v>
      </c>
      <c r="C1406" s="194"/>
      <c r="D1406" s="6"/>
      <c r="E1406" s="58"/>
      <c r="F1406" s="74"/>
    </row>
    <row r="1407" spans="1:6" ht="15">
      <c r="A1407" s="163"/>
      <c r="B1407" s="6" t="s">
        <v>1527</v>
      </c>
      <c r="C1407" s="9"/>
      <c r="D1407" s="6"/>
      <c r="E1407" s="58"/>
      <c r="F1407" s="74"/>
    </row>
    <row r="1408" spans="1:6" ht="15">
      <c r="A1408" s="163"/>
      <c r="B1408" s="6" t="s">
        <v>1528</v>
      </c>
      <c r="C1408" s="9"/>
      <c r="D1408" s="6">
        <v>400</v>
      </c>
      <c r="E1408" s="58">
        <v>44.6355</v>
      </c>
      <c r="F1408" s="74">
        <f>ROUND((100-E1408)/100*D1408,1)</f>
        <v>221.5</v>
      </c>
    </row>
    <row r="1409" spans="1:6" ht="15">
      <c r="A1409" s="163"/>
      <c r="B1409" s="6" t="s">
        <v>1529</v>
      </c>
      <c r="C1409" s="9"/>
      <c r="D1409" s="6"/>
      <c r="E1409" s="58"/>
      <c r="F1409" s="74"/>
    </row>
    <row r="1410" spans="1:6" ht="15">
      <c r="A1410" s="163"/>
      <c r="B1410" s="6" t="s">
        <v>1530</v>
      </c>
      <c r="C1410" s="9"/>
      <c r="D1410" s="6"/>
      <c r="E1410" s="58"/>
      <c r="F1410" s="74"/>
    </row>
    <row r="1411" spans="1:6" ht="15">
      <c r="A1411" s="163"/>
      <c r="B1411" s="6" t="s">
        <v>1531</v>
      </c>
      <c r="C1411" s="9"/>
      <c r="D1411" s="6"/>
      <c r="E1411" s="58"/>
      <c r="F1411" s="74"/>
    </row>
    <row r="1412" spans="1:6" ht="20.25" customHeight="1">
      <c r="A1412" s="177"/>
      <c r="B1412" s="6" t="s">
        <v>1532</v>
      </c>
      <c r="C1412" s="194" t="s">
        <v>1533</v>
      </c>
      <c r="D1412" s="6">
        <v>400</v>
      </c>
      <c r="E1412" s="58">
        <v>0.66</v>
      </c>
      <c r="F1412" s="74">
        <f>ROUND((100-E1412)/100*D1412,1)</f>
        <v>397.4</v>
      </c>
    </row>
    <row r="1413" spans="1:6" ht="15">
      <c r="A1413" s="177"/>
      <c r="B1413" s="6" t="s">
        <v>1534</v>
      </c>
      <c r="C1413" s="194"/>
      <c r="D1413" s="6">
        <v>630</v>
      </c>
      <c r="E1413" s="58">
        <v>18.094761904761906</v>
      </c>
      <c r="F1413" s="74">
        <f>ROUND((100-E1413)/100*D1413,1)</f>
        <v>516</v>
      </c>
    </row>
    <row r="1414" spans="1:6" ht="15">
      <c r="A1414" s="177"/>
      <c r="B1414" s="6" t="s">
        <v>1535</v>
      </c>
      <c r="C1414" s="194"/>
      <c r="D1414" s="6"/>
      <c r="E1414" s="58"/>
      <c r="F1414" s="74"/>
    </row>
    <row r="1415" spans="1:6" ht="15">
      <c r="A1415" s="177"/>
      <c r="B1415" s="6" t="s">
        <v>1536</v>
      </c>
      <c r="C1415" s="194"/>
      <c r="D1415" s="6"/>
      <c r="E1415" s="58"/>
      <c r="F1415" s="74"/>
    </row>
    <row r="1416" spans="1:6" ht="15">
      <c r="A1416" s="177"/>
      <c r="B1416" s="6" t="s">
        <v>1537</v>
      </c>
      <c r="C1416" s="194"/>
      <c r="D1416" s="6"/>
      <c r="E1416" s="58"/>
      <c r="F1416" s="74"/>
    </row>
    <row r="1417" spans="1:6" s="77" customFormat="1" ht="25.5" customHeight="1">
      <c r="A1417" s="177"/>
      <c r="B1417" s="16" t="s">
        <v>1538</v>
      </c>
      <c r="C1417" s="194" t="s">
        <v>1539</v>
      </c>
      <c r="D1417" s="17">
        <v>400</v>
      </c>
      <c r="E1417" s="76">
        <v>14.1</v>
      </c>
      <c r="F1417" s="74">
        <f>ROUND((100-E1417)/100*D1417,1)</f>
        <v>343.6</v>
      </c>
    </row>
    <row r="1418" spans="1:6" s="77" customFormat="1" ht="15">
      <c r="A1418" s="177"/>
      <c r="B1418" s="17" t="s">
        <v>1540</v>
      </c>
      <c r="C1418" s="194"/>
      <c r="D1418" s="17"/>
      <c r="E1418" s="76"/>
      <c r="F1418" s="74"/>
    </row>
    <row r="1419" spans="1:6" s="77" customFormat="1" ht="15">
      <c r="A1419" s="177"/>
      <c r="B1419" s="17" t="s">
        <v>1541</v>
      </c>
      <c r="C1419" s="194"/>
      <c r="D1419" s="17"/>
      <c r="E1419" s="76"/>
      <c r="F1419" s="74"/>
    </row>
    <row r="1420" spans="1:6" ht="15">
      <c r="A1420" s="177"/>
      <c r="B1420" s="6" t="s">
        <v>1481</v>
      </c>
      <c r="C1420" s="194"/>
      <c r="D1420" s="6"/>
      <c r="E1420" s="58"/>
      <c r="F1420" s="74"/>
    </row>
    <row r="1421" spans="1:6" ht="15">
      <c r="A1421" s="177"/>
      <c r="B1421" s="6" t="s">
        <v>1542</v>
      </c>
      <c r="C1421" s="194"/>
      <c r="D1421" s="6"/>
      <c r="E1421" s="58"/>
      <c r="F1421" s="74"/>
    </row>
    <row r="1422" spans="1:6" ht="15">
      <c r="A1422" s="177"/>
      <c r="B1422" s="6" t="s">
        <v>1543</v>
      </c>
      <c r="C1422" s="194"/>
      <c r="D1422" s="6">
        <v>400</v>
      </c>
      <c r="E1422" s="58">
        <v>47.672</v>
      </c>
      <c r="F1422" s="74">
        <f>ROUND((100-E1422)/100*D1422,1)</f>
        <v>209.3</v>
      </c>
    </row>
    <row r="1423" spans="1:6" ht="15">
      <c r="A1423" s="177"/>
      <c r="B1423" s="6" t="s">
        <v>1544</v>
      </c>
      <c r="C1423" s="194"/>
      <c r="D1423" s="6"/>
      <c r="E1423" s="58"/>
      <c r="F1423" s="74"/>
    </row>
    <row r="1424" spans="1:6" ht="15">
      <c r="A1424" s="177"/>
      <c r="B1424" s="6" t="s">
        <v>1545</v>
      </c>
      <c r="C1424" s="194"/>
      <c r="D1424" s="6"/>
      <c r="E1424" s="58"/>
      <c r="F1424" s="74"/>
    </row>
    <row r="1425" spans="1:6" ht="15">
      <c r="A1425" s="177"/>
      <c r="B1425" s="6" t="s">
        <v>1546</v>
      </c>
      <c r="C1425" s="194"/>
      <c r="D1425" s="6"/>
      <c r="E1425" s="58"/>
      <c r="F1425" s="74"/>
    </row>
    <row r="1426" spans="1:6" ht="15">
      <c r="A1426" s="177"/>
      <c r="B1426" s="6" t="s">
        <v>1547</v>
      </c>
      <c r="C1426" s="9"/>
      <c r="D1426" s="6"/>
      <c r="E1426" s="58"/>
      <c r="F1426" s="74"/>
    </row>
    <row r="1427" spans="1:6" ht="15">
      <c r="A1427" s="177"/>
      <c r="B1427" s="6" t="s">
        <v>1548</v>
      </c>
      <c r="C1427" s="9"/>
      <c r="D1427" s="6"/>
      <c r="E1427" s="58"/>
      <c r="F1427" s="74"/>
    </row>
    <row r="1428" spans="1:6" ht="15">
      <c r="A1428" s="177"/>
      <c r="B1428" s="6" t="s">
        <v>1549</v>
      </c>
      <c r="C1428" s="9"/>
      <c r="D1428" s="6"/>
      <c r="E1428" s="58"/>
      <c r="F1428" s="74"/>
    </row>
    <row r="1429" spans="1:6" ht="15">
      <c r="A1429" s="177"/>
      <c r="B1429" s="6" t="s">
        <v>1550</v>
      </c>
      <c r="C1429" s="9"/>
      <c r="D1429" s="6"/>
      <c r="E1429" s="58"/>
      <c r="F1429" s="74"/>
    </row>
    <row r="1430" spans="1:6" ht="15">
      <c r="A1430" s="177"/>
      <c r="B1430" s="6" t="s">
        <v>1551</v>
      </c>
      <c r="C1430" s="9"/>
      <c r="D1430" s="6"/>
      <c r="E1430" s="58"/>
      <c r="F1430" s="74"/>
    </row>
    <row r="1431" spans="1:6" ht="15">
      <c r="A1431" s="177"/>
      <c r="B1431" s="6" t="s">
        <v>1553</v>
      </c>
      <c r="C1431" s="9"/>
      <c r="D1431" s="6"/>
      <c r="E1431" s="58"/>
      <c r="F1431" s="74"/>
    </row>
    <row r="1432" spans="1:6" ht="15">
      <c r="A1432" s="177"/>
      <c r="B1432" s="6" t="s">
        <v>1555</v>
      </c>
      <c r="C1432" s="9"/>
      <c r="D1432" s="6"/>
      <c r="E1432" s="58"/>
      <c r="F1432" s="74"/>
    </row>
    <row r="1433" spans="1:6" ht="15.75" customHeight="1">
      <c r="A1433" s="177"/>
      <c r="B1433" s="6" t="s">
        <v>1556</v>
      </c>
      <c r="C1433" s="9"/>
      <c r="D1433" s="6">
        <v>400</v>
      </c>
      <c r="E1433" s="58">
        <v>16.03875</v>
      </c>
      <c r="F1433" s="74">
        <f>ROUND((100-E1433)/100*D1433,1)</f>
        <v>335.8</v>
      </c>
    </row>
    <row r="1434" spans="1:6" ht="15" customHeight="1">
      <c r="A1434" s="177"/>
      <c r="B1434" s="7" t="s">
        <v>1557</v>
      </c>
      <c r="C1434" s="194" t="s">
        <v>1558</v>
      </c>
      <c r="D1434" s="6"/>
      <c r="E1434" s="58"/>
      <c r="F1434" s="74"/>
    </row>
    <row r="1435" spans="1:6" ht="15">
      <c r="A1435" s="177"/>
      <c r="B1435" s="7" t="s">
        <v>1559</v>
      </c>
      <c r="C1435" s="194"/>
      <c r="D1435" s="6"/>
      <c r="E1435" s="58"/>
      <c r="F1435" s="74"/>
    </row>
    <row r="1436" spans="1:6" ht="15">
      <c r="A1436" s="177"/>
      <c r="B1436" s="7" t="s">
        <v>1560</v>
      </c>
      <c r="C1436" s="194"/>
      <c r="D1436" s="6"/>
      <c r="E1436" s="58"/>
      <c r="F1436" s="74"/>
    </row>
    <row r="1437" spans="1:6" ht="15">
      <c r="A1437" s="177"/>
      <c r="B1437" s="7" t="s">
        <v>1561</v>
      </c>
      <c r="C1437" s="194"/>
      <c r="D1437" s="6"/>
      <c r="E1437" s="58"/>
      <c r="F1437" s="74"/>
    </row>
    <row r="1438" spans="1:6" ht="15">
      <c r="A1438" s="177"/>
      <c r="B1438" s="6" t="s">
        <v>1562</v>
      </c>
      <c r="C1438" s="16"/>
      <c r="D1438" s="6">
        <v>400</v>
      </c>
      <c r="E1438" s="58">
        <v>9.954</v>
      </c>
      <c r="F1438" s="74">
        <f>ROUND((100-E1438)/100*D1438,1)</f>
        <v>360.2</v>
      </c>
    </row>
    <row r="1439" spans="1:6" ht="15">
      <c r="A1439" s="177"/>
      <c r="B1439" s="7" t="s">
        <v>1563</v>
      </c>
      <c r="C1439" s="16"/>
      <c r="D1439" s="6"/>
      <c r="E1439" s="58"/>
      <c r="F1439" s="74"/>
    </row>
    <row r="1440" spans="1:6" ht="15">
      <c r="A1440" s="177"/>
      <c r="B1440" s="6" t="s">
        <v>1564</v>
      </c>
      <c r="C1440" s="9"/>
      <c r="D1440" s="6"/>
      <c r="E1440" s="58"/>
      <c r="F1440" s="74"/>
    </row>
    <row r="1441" spans="1:6" s="77" customFormat="1" ht="28.5" customHeight="1">
      <c r="A1441" s="177" t="s">
        <v>325</v>
      </c>
      <c r="B1441" s="16" t="s">
        <v>1565</v>
      </c>
      <c r="C1441" s="16" t="s">
        <v>1566</v>
      </c>
      <c r="D1441" s="17">
        <v>400</v>
      </c>
      <c r="E1441" s="76">
        <v>21.88725</v>
      </c>
      <c r="F1441" s="74">
        <f>ROUND((100-E1441)/100*D1441,1)</f>
        <v>312.5</v>
      </c>
    </row>
    <row r="1442" spans="1:6" ht="15">
      <c r="A1442" s="177"/>
      <c r="B1442" s="28" t="s">
        <v>1567</v>
      </c>
      <c r="C1442" s="9"/>
      <c r="D1442" s="6"/>
      <c r="E1442" s="58"/>
      <c r="F1442" s="74"/>
    </row>
    <row r="1443" spans="1:6" ht="15">
      <c r="A1443" s="177"/>
      <c r="B1443" s="28" t="s">
        <v>1568</v>
      </c>
      <c r="C1443" s="9"/>
      <c r="D1443" s="6"/>
      <c r="E1443" s="58"/>
      <c r="F1443" s="74"/>
    </row>
    <row r="1444" spans="1:6" ht="15">
      <c r="A1444" s="177"/>
      <c r="B1444" s="28" t="s">
        <v>1569</v>
      </c>
      <c r="C1444" s="9"/>
      <c r="D1444" s="6"/>
      <c r="E1444" s="58"/>
      <c r="F1444" s="74"/>
    </row>
    <row r="1445" spans="1:6" ht="15">
      <c r="A1445" s="177"/>
      <c r="B1445" s="6" t="s">
        <v>167</v>
      </c>
      <c r="C1445" s="9"/>
      <c r="D1445" s="6"/>
      <c r="E1445" s="58"/>
      <c r="F1445" s="74"/>
    </row>
    <row r="1446" spans="1:6" ht="15">
      <c r="A1446" s="177"/>
      <c r="B1446" s="6" t="s">
        <v>1570</v>
      </c>
      <c r="C1446" s="9"/>
      <c r="D1446" s="6">
        <v>400</v>
      </c>
      <c r="E1446" s="58">
        <v>15.045</v>
      </c>
      <c r="F1446" s="74">
        <f>ROUND((100-E1446)/100*D1446,1)</f>
        <v>339.8</v>
      </c>
    </row>
    <row r="1447" spans="1:6" ht="15">
      <c r="A1447" s="177"/>
      <c r="B1447" s="28" t="s">
        <v>1571</v>
      </c>
      <c r="C1447" s="9"/>
      <c r="D1447" s="6"/>
      <c r="E1447" s="58"/>
      <c r="F1447" s="74"/>
    </row>
    <row r="1448" spans="1:6" ht="15">
      <c r="A1448" s="177"/>
      <c r="B1448" s="28" t="s">
        <v>1572</v>
      </c>
      <c r="C1448" s="9"/>
      <c r="D1448" s="6"/>
      <c r="E1448" s="58"/>
      <c r="F1448" s="74"/>
    </row>
    <row r="1449" spans="1:6" ht="15">
      <c r="A1449" s="177"/>
      <c r="B1449" s="28" t="s">
        <v>1573</v>
      </c>
      <c r="C1449" s="9"/>
      <c r="D1449" s="6"/>
      <c r="E1449" s="58"/>
      <c r="F1449" s="74"/>
    </row>
    <row r="1450" spans="1:6" ht="15">
      <c r="A1450" s="177"/>
      <c r="B1450" s="28" t="s">
        <v>1574</v>
      </c>
      <c r="C1450" s="9"/>
      <c r="D1450" s="6"/>
      <c r="E1450" s="58"/>
      <c r="F1450" s="74"/>
    </row>
    <row r="1451" spans="1:6" ht="15">
      <c r="A1451" s="177"/>
      <c r="B1451" s="6" t="s">
        <v>1575</v>
      </c>
      <c r="C1451" s="9"/>
      <c r="D1451" s="6"/>
      <c r="E1451" s="58"/>
      <c r="F1451" s="74"/>
    </row>
    <row r="1452" spans="1:6" ht="15.75" customHeight="1">
      <c r="A1452" s="177"/>
      <c r="B1452" s="6" t="s">
        <v>1576</v>
      </c>
      <c r="C1452" s="189" t="s">
        <v>1577</v>
      </c>
      <c r="D1452" s="6">
        <v>250</v>
      </c>
      <c r="E1452" s="58">
        <v>8.1872</v>
      </c>
      <c r="F1452" s="74">
        <f>ROUND((100-E1452)/100*D1452,1)</f>
        <v>229.5</v>
      </c>
    </row>
    <row r="1453" spans="1:6" ht="15">
      <c r="A1453" s="177"/>
      <c r="B1453" s="6" t="s">
        <v>1578</v>
      </c>
      <c r="C1453" s="189"/>
      <c r="D1453" s="6"/>
      <c r="E1453" s="58"/>
      <c r="F1453" s="74"/>
    </row>
    <row r="1454" spans="1:6" ht="15">
      <c r="A1454" s="177"/>
      <c r="B1454" s="20" t="s">
        <v>1579</v>
      </c>
      <c r="C1454" s="189"/>
      <c r="D1454" s="20"/>
      <c r="E1454" s="58"/>
      <c r="F1454" s="74"/>
    </row>
    <row r="1455" spans="1:6" ht="15">
      <c r="A1455" s="177"/>
      <c r="B1455" s="6" t="s">
        <v>1580</v>
      </c>
      <c r="C1455" s="21"/>
      <c r="D1455" s="20"/>
      <c r="E1455" s="58"/>
      <c r="F1455" s="74"/>
    </row>
    <row r="1456" spans="1:6" ht="15">
      <c r="A1456" s="177"/>
      <c r="B1456" s="20" t="s">
        <v>1581</v>
      </c>
      <c r="C1456" s="21"/>
      <c r="D1456" s="20"/>
      <c r="E1456" s="58"/>
      <c r="F1456" s="74"/>
    </row>
    <row r="1457" spans="1:6" ht="15">
      <c r="A1457" s="177"/>
      <c r="B1457" s="20" t="s">
        <v>1582</v>
      </c>
      <c r="C1457" s="21"/>
      <c r="D1457" s="20"/>
      <c r="E1457" s="58"/>
      <c r="F1457" s="74"/>
    </row>
    <row r="1458" spans="1:6" ht="18" customHeight="1">
      <c r="A1458" s="163"/>
      <c r="B1458" s="6" t="s">
        <v>1583</v>
      </c>
      <c r="C1458" s="194" t="s">
        <v>1584</v>
      </c>
      <c r="D1458" s="6">
        <v>400</v>
      </c>
      <c r="E1458" s="58">
        <v>6.06375</v>
      </c>
      <c r="F1458" s="74">
        <f>ROUND((100-E1458)/100*D1458,1)</f>
        <v>375.7</v>
      </c>
    </row>
    <row r="1459" spans="1:6" ht="15">
      <c r="A1459" s="163"/>
      <c r="B1459" s="7" t="s">
        <v>1585</v>
      </c>
      <c r="C1459" s="194"/>
      <c r="D1459" s="6"/>
      <c r="E1459" s="58"/>
      <c r="F1459" s="74"/>
    </row>
    <row r="1460" spans="1:6" ht="15">
      <c r="A1460" s="163"/>
      <c r="B1460" s="7" t="s">
        <v>1586</v>
      </c>
      <c r="C1460" s="194"/>
      <c r="D1460" s="6"/>
      <c r="E1460" s="58"/>
      <c r="F1460" s="74"/>
    </row>
    <row r="1461" spans="1:6" ht="15">
      <c r="A1461" s="163"/>
      <c r="B1461" s="7" t="s">
        <v>1587</v>
      </c>
      <c r="C1461" s="194"/>
      <c r="D1461" s="6"/>
      <c r="E1461" s="58"/>
      <c r="F1461" s="74"/>
    </row>
    <row r="1462" spans="1:6" ht="15">
      <c r="A1462" s="163"/>
      <c r="B1462" s="7" t="s">
        <v>460</v>
      </c>
      <c r="C1462" s="194"/>
      <c r="D1462" s="6"/>
      <c r="E1462" s="58"/>
      <c r="F1462" s="74"/>
    </row>
    <row r="1463" spans="1:6" ht="15">
      <c r="A1463" s="163"/>
      <c r="B1463" s="7" t="s">
        <v>1588</v>
      </c>
      <c r="C1463" s="194"/>
      <c r="D1463" s="6"/>
      <c r="E1463" s="58"/>
      <c r="F1463" s="74"/>
    </row>
    <row r="1464" spans="1:6" ht="15" customHeight="1">
      <c r="A1464" s="163"/>
      <c r="B1464" s="6" t="s">
        <v>1590</v>
      </c>
      <c r="C1464" s="194" t="s">
        <v>1591</v>
      </c>
      <c r="D1464" s="6">
        <v>400</v>
      </c>
      <c r="E1464" s="58">
        <v>6.3335</v>
      </c>
      <c r="F1464" s="74">
        <f>ROUND((100-E1464)/100*D1464,1)</f>
        <v>374.7</v>
      </c>
    </row>
    <row r="1465" spans="1:6" ht="15" customHeight="1">
      <c r="A1465" s="163"/>
      <c r="B1465" s="6" t="s">
        <v>1592</v>
      </c>
      <c r="C1465" s="194"/>
      <c r="D1465" s="6"/>
      <c r="E1465" s="58"/>
      <c r="F1465" s="74"/>
    </row>
    <row r="1466" spans="1:6" ht="15" customHeight="1">
      <c r="A1466" s="163"/>
      <c r="B1466" s="6" t="s">
        <v>1593</v>
      </c>
      <c r="C1466" s="194"/>
      <c r="D1466" s="6"/>
      <c r="E1466" s="58"/>
      <c r="F1466" s="74"/>
    </row>
    <row r="1467" spans="1:6" ht="15" customHeight="1">
      <c r="A1467" s="163"/>
      <c r="B1467" s="6" t="s">
        <v>1594</v>
      </c>
      <c r="C1467" s="194"/>
      <c r="D1467" s="6">
        <v>400</v>
      </c>
      <c r="E1467" s="58">
        <v>9.711</v>
      </c>
      <c r="F1467" s="74">
        <f>ROUND((100-E1467)/100*D1467,1)</f>
        <v>361.2</v>
      </c>
    </row>
    <row r="1468" spans="1:6" ht="15" customHeight="1">
      <c r="A1468" s="163"/>
      <c r="B1468" s="6" t="s">
        <v>1595</v>
      </c>
      <c r="C1468" s="194"/>
      <c r="D1468" s="6"/>
      <c r="E1468" s="58"/>
      <c r="F1468" s="74"/>
    </row>
    <row r="1469" spans="1:6" ht="15" customHeight="1">
      <c r="A1469" s="163"/>
      <c r="B1469" s="6" t="s">
        <v>1596</v>
      </c>
      <c r="C1469" s="9"/>
      <c r="D1469" s="6"/>
      <c r="E1469" s="58"/>
      <c r="F1469" s="74"/>
    </row>
    <row r="1470" spans="1:6" ht="15.75" customHeight="1">
      <c r="A1470" s="177" t="s">
        <v>325</v>
      </c>
      <c r="B1470" s="6" t="s">
        <v>1597</v>
      </c>
      <c r="C1470" s="194" t="s">
        <v>1598</v>
      </c>
      <c r="D1470" s="6">
        <v>400</v>
      </c>
      <c r="E1470" s="58">
        <v>7.74725</v>
      </c>
      <c r="F1470" s="74">
        <f>ROUND((100-E1470)/100*D1470,1)</f>
        <v>369</v>
      </c>
    </row>
    <row r="1471" spans="1:6" ht="15">
      <c r="A1471" s="177"/>
      <c r="B1471" s="6" t="s">
        <v>1599</v>
      </c>
      <c r="C1471" s="194"/>
      <c r="D1471" s="6"/>
      <c r="E1471" s="58"/>
      <c r="F1471" s="74"/>
    </row>
    <row r="1472" spans="1:6" ht="15">
      <c r="A1472" s="177"/>
      <c r="B1472" s="6" t="s">
        <v>1600</v>
      </c>
      <c r="C1472" s="194"/>
      <c r="D1472" s="6"/>
      <c r="E1472" s="58"/>
      <c r="F1472" s="74"/>
    </row>
    <row r="1473" spans="1:6" ht="15">
      <c r="A1473" s="177"/>
      <c r="B1473" s="6" t="s">
        <v>1601</v>
      </c>
      <c r="C1473" s="194"/>
      <c r="D1473" s="6">
        <v>400</v>
      </c>
      <c r="E1473" s="58">
        <v>4.248</v>
      </c>
      <c r="F1473" s="74">
        <f>ROUND((100-E1473)/100*D1473,1)</f>
        <v>383</v>
      </c>
    </row>
    <row r="1474" spans="1:6" ht="15">
      <c r="A1474" s="177"/>
      <c r="B1474" s="6" t="s">
        <v>1602</v>
      </c>
      <c r="C1474" s="9"/>
      <c r="D1474" s="6"/>
      <c r="E1474" s="58"/>
      <c r="F1474" s="74"/>
    </row>
    <row r="1475" spans="1:6" ht="15">
      <c r="A1475" s="177"/>
      <c r="B1475" s="6" t="s">
        <v>1603</v>
      </c>
      <c r="C1475" s="9"/>
      <c r="D1475" s="6"/>
      <c r="E1475" s="58"/>
      <c r="F1475" s="74"/>
    </row>
    <row r="1476" spans="1:6" ht="15" customHeight="1">
      <c r="A1476" s="177"/>
      <c r="B1476" s="6" t="s">
        <v>1604</v>
      </c>
      <c r="C1476" s="9"/>
      <c r="D1476" s="6"/>
      <c r="E1476" s="58"/>
      <c r="F1476" s="74"/>
    </row>
    <row r="1477" spans="1:6" ht="15">
      <c r="A1477" s="177"/>
      <c r="B1477" s="6" t="s">
        <v>1605</v>
      </c>
      <c r="C1477" s="9"/>
      <c r="D1477" s="6">
        <v>400</v>
      </c>
      <c r="E1477" s="58">
        <v>7.021</v>
      </c>
      <c r="F1477" s="74">
        <f>ROUND((100-E1477)/100*D1477,1)</f>
        <v>371.9</v>
      </c>
    </row>
    <row r="1478" spans="1:6" ht="15">
      <c r="A1478" s="177"/>
      <c r="B1478" s="7" t="s">
        <v>1606</v>
      </c>
      <c r="C1478" s="16"/>
      <c r="D1478" s="6"/>
      <c r="E1478" s="58"/>
      <c r="F1478" s="74"/>
    </row>
    <row r="1479" spans="1:6" ht="15">
      <c r="A1479" s="177"/>
      <c r="B1479" s="6" t="s">
        <v>1607</v>
      </c>
      <c r="C1479" s="16"/>
      <c r="D1479" s="6">
        <v>400</v>
      </c>
      <c r="E1479" s="58">
        <v>4.427</v>
      </c>
      <c r="F1479" s="74">
        <f>ROUND((100-E1479)/100*D1479,1)</f>
        <v>382.3</v>
      </c>
    </row>
    <row r="1480" spans="1:6" ht="15">
      <c r="A1480" s="177"/>
      <c r="B1480" s="7" t="s">
        <v>1608</v>
      </c>
      <c r="C1480" s="9"/>
      <c r="D1480" s="6"/>
      <c r="E1480" s="58"/>
      <c r="F1480" s="74"/>
    </row>
    <row r="1481" spans="1:6" ht="15">
      <c r="A1481" s="85"/>
      <c r="B1481" s="7" t="s">
        <v>1609</v>
      </c>
      <c r="C1481" s="9"/>
      <c r="D1481" s="6"/>
      <c r="E1481" s="58"/>
      <c r="F1481" s="74"/>
    </row>
    <row r="1482" spans="1:6" ht="15.75" customHeight="1">
      <c r="A1482" s="199" t="s">
        <v>555</v>
      </c>
      <c r="B1482" s="6" t="s">
        <v>1610</v>
      </c>
      <c r="C1482" s="194" t="s">
        <v>1611</v>
      </c>
      <c r="D1482" s="6">
        <v>400</v>
      </c>
      <c r="E1482" s="58">
        <v>13.21275</v>
      </c>
      <c r="F1482" s="74">
        <f>ROUND((100-E1482)/100*D1482,1)</f>
        <v>347.1</v>
      </c>
    </row>
    <row r="1483" spans="1:6" ht="15">
      <c r="A1483" s="199"/>
      <c r="B1483" s="6" t="s">
        <v>1612</v>
      </c>
      <c r="C1483" s="194"/>
      <c r="D1483" s="6"/>
      <c r="E1483" s="58"/>
      <c r="F1483" s="74"/>
    </row>
    <row r="1484" spans="1:6" ht="18.75" customHeight="1">
      <c r="A1484" s="97"/>
      <c r="B1484" s="6" t="s">
        <v>1613</v>
      </c>
      <c r="C1484" s="194"/>
      <c r="D1484" s="6"/>
      <c r="E1484" s="58"/>
      <c r="F1484" s="74"/>
    </row>
    <row r="1485" spans="1:6" ht="15.75" customHeight="1">
      <c r="A1485" s="200" t="s">
        <v>325</v>
      </c>
      <c r="B1485" s="6" t="s">
        <v>1614</v>
      </c>
      <c r="C1485" s="194" t="s">
        <v>1615</v>
      </c>
      <c r="D1485" s="6">
        <v>400</v>
      </c>
      <c r="E1485" s="58">
        <v>21.5865</v>
      </c>
      <c r="F1485" s="74">
        <f>ROUND((100-E1485)/100*D1485,1)</f>
        <v>313.7</v>
      </c>
    </row>
    <row r="1486" spans="1:6" ht="15">
      <c r="A1486" s="200"/>
      <c r="B1486" s="6" t="s">
        <v>1616</v>
      </c>
      <c r="C1486" s="194"/>
      <c r="D1486" s="6"/>
      <c r="E1486" s="58"/>
      <c r="F1486" s="74"/>
    </row>
    <row r="1487" spans="1:6" ht="15">
      <c r="A1487" s="200"/>
      <c r="B1487" s="6" t="s">
        <v>1617</v>
      </c>
      <c r="C1487" s="194"/>
      <c r="D1487" s="6"/>
      <c r="E1487" s="58"/>
      <c r="F1487" s="74"/>
    </row>
    <row r="1488" spans="1:6" ht="15">
      <c r="A1488" s="200"/>
      <c r="B1488" s="6" t="s">
        <v>1618</v>
      </c>
      <c r="C1488" s="194"/>
      <c r="D1488" s="6"/>
      <c r="E1488" s="58"/>
      <c r="F1488" s="74"/>
    </row>
    <row r="1489" spans="1:6" ht="15">
      <c r="A1489" s="200"/>
      <c r="B1489" s="6" t="s">
        <v>1619</v>
      </c>
      <c r="C1489" s="194"/>
      <c r="D1489" s="6"/>
      <c r="E1489" s="58"/>
      <c r="F1489" s="74"/>
    </row>
    <row r="1490" spans="1:6" ht="15">
      <c r="A1490" s="200"/>
      <c r="B1490" s="6" t="s">
        <v>1620</v>
      </c>
      <c r="C1490" s="194"/>
      <c r="D1490" s="6"/>
      <c r="E1490" s="58"/>
      <c r="F1490" s="74"/>
    </row>
    <row r="1491" spans="1:6" ht="15">
      <c r="A1491" s="200"/>
      <c r="B1491" s="6" t="s">
        <v>1621</v>
      </c>
      <c r="C1491" s="194"/>
      <c r="D1491" s="6">
        <v>400</v>
      </c>
      <c r="E1491" s="58">
        <v>8.0585</v>
      </c>
      <c r="F1491" s="74">
        <f>ROUND((100-E1491)/100*D1491,1)</f>
        <v>367.8</v>
      </c>
    </row>
    <row r="1492" spans="1:6" ht="15">
      <c r="A1492" s="200"/>
      <c r="B1492" s="6" t="s">
        <v>1622</v>
      </c>
      <c r="C1492" s="9"/>
      <c r="D1492" s="6"/>
      <c r="E1492" s="58"/>
      <c r="F1492" s="74"/>
    </row>
    <row r="1493" spans="1:6" ht="15">
      <c r="A1493" s="200"/>
      <c r="B1493" s="6" t="s">
        <v>1623</v>
      </c>
      <c r="C1493" s="9"/>
      <c r="D1493" s="6"/>
      <c r="E1493" s="58"/>
      <c r="F1493" s="74"/>
    </row>
    <row r="1494" spans="1:6" ht="15">
      <c r="A1494" s="200"/>
      <c r="B1494" s="6" t="s">
        <v>1481</v>
      </c>
      <c r="C1494" s="9"/>
      <c r="D1494" s="6"/>
      <c r="E1494" s="58"/>
      <c r="F1494" s="74"/>
    </row>
    <row r="1495" spans="1:6" ht="15">
      <c r="A1495" s="200"/>
      <c r="B1495" s="6" t="s">
        <v>1624</v>
      </c>
      <c r="C1495" s="9"/>
      <c r="D1495" s="6"/>
      <c r="E1495" s="58"/>
      <c r="F1495" s="74"/>
    </row>
    <row r="1496" spans="1:6" ht="37.5" customHeight="1">
      <c r="A1496" s="163"/>
      <c r="B1496" s="6" t="s">
        <v>1625</v>
      </c>
      <c r="C1496" s="194" t="s">
        <v>1626</v>
      </c>
      <c r="D1496" s="6">
        <v>400</v>
      </c>
      <c r="E1496" s="58">
        <v>1.57275</v>
      </c>
      <c r="F1496" s="74">
        <f>ROUND((100-E1496)/100*D1496,1)</f>
        <v>393.7</v>
      </c>
    </row>
    <row r="1497" spans="1:6" ht="15">
      <c r="A1497" s="163"/>
      <c r="B1497" s="6" t="s">
        <v>1627</v>
      </c>
      <c r="C1497" s="194"/>
      <c r="D1497" s="6"/>
      <c r="E1497" s="58"/>
      <c r="F1497" s="74"/>
    </row>
    <row r="1498" spans="1:6" ht="15">
      <c r="A1498" s="163"/>
      <c r="B1498" s="6" t="s">
        <v>1628</v>
      </c>
      <c r="C1498" s="16"/>
      <c r="D1498" s="6">
        <v>400</v>
      </c>
      <c r="E1498" s="58">
        <v>14.042</v>
      </c>
      <c r="F1498" s="74">
        <f>ROUND((100-E1498)/100*D1498,1)</f>
        <v>343.8</v>
      </c>
    </row>
    <row r="1499" spans="1:6" ht="15">
      <c r="A1499" s="163"/>
      <c r="B1499" s="6" t="s">
        <v>1629</v>
      </c>
      <c r="C1499" s="9"/>
      <c r="D1499" s="6"/>
      <c r="E1499" s="58"/>
      <c r="F1499" s="74"/>
    </row>
    <row r="1500" spans="1:6" ht="15">
      <c r="A1500" s="163"/>
      <c r="B1500" s="6" t="s">
        <v>1630</v>
      </c>
      <c r="C1500" s="9"/>
      <c r="D1500" s="6"/>
      <c r="E1500" s="58"/>
      <c r="F1500" s="74"/>
    </row>
    <row r="1501" spans="1:6" ht="15">
      <c r="A1501" s="163"/>
      <c r="B1501" s="6" t="s">
        <v>1147</v>
      </c>
      <c r="C1501" s="9"/>
      <c r="D1501" s="6"/>
      <c r="E1501" s="58"/>
      <c r="F1501" s="74"/>
    </row>
    <row r="1502" spans="1:6" ht="15">
      <c r="A1502" s="163"/>
      <c r="B1502" s="6" t="s">
        <v>1631</v>
      </c>
      <c r="C1502" s="9"/>
      <c r="D1502" s="6"/>
      <c r="E1502" s="58"/>
      <c r="F1502" s="74"/>
    </row>
    <row r="1503" spans="1:6" ht="15">
      <c r="A1503" s="163"/>
      <c r="B1503" s="6" t="s">
        <v>1632</v>
      </c>
      <c r="C1503" s="9"/>
      <c r="D1503" s="6"/>
      <c r="E1503" s="58"/>
      <c r="F1503" s="74"/>
    </row>
    <row r="1504" spans="1:6" ht="15">
      <c r="A1504" s="163"/>
      <c r="B1504" s="6" t="s">
        <v>287</v>
      </c>
      <c r="C1504" s="9"/>
      <c r="D1504" s="6"/>
      <c r="E1504" s="58"/>
      <c r="F1504" s="74"/>
    </row>
    <row r="1505" spans="1:6" ht="15.75" customHeight="1">
      <c r="A1505" s="163"/>
      <c r="B1505" s="6" t="s">
        <v>1633</v>
      </c>
      <c r="C1505" s="194" t="s">
        <v>1634</v>
      </c>
      <c r="D1505" s="6">
        <v>630</v>
      </c>
      <c r="E1505" s="58">
        <v>1.0242857142857142</v>
      </c>
      <c r="F1505" s="74">
        <f>ROUND((100-E1505)/100*D1505,1)</f>
        <v>623.5</v>
      </c>
    </row>
    <row r="1506" spans="1:6" ht="15">
      <c r="A1506" s="163"/>
      <c r="B1506" s="6" t="s">
        <v>1635</v>
      </c>
      <c r="C1506" s="194"/>
      <c r="D1506" s="6">
        <v>630</v>
      </c>
      <c r="E1506" s="58">
        <v>11.380952380952381</v>
      </c>
      <c r="F1506" s="74">
        <f>ROUND((100-E1506)/100*D1506,1)</f>
        <v>558.3</v>
      </c>
    </row>
    <row r="1507" spans="1:6" ht="15">
      <c r="A1507" s="163"/>
      <c r="B1507" s="6" t="s">
        <v>1636</v>
      </c>
      <c r="C1507" s="194"/>
      <c r="D1507" s="6"/>
      <c r="E1507" s="58"/>
      <c r="F1507" s="74"/>
    </row>
    <row r="1508" spans="1:6" ht="15">
      <c r="A1508" s="163"/>
      <c r="B1508" s="6" t="s">
        <v>1637</v>
      </c>
      <c r="C1508" s="194"/>
      <c r="D1508" s="6"/>
      <c r="E1508" s="58"/>
      <c r="F1508" s="74"/>
    </row>
    <row r="1509" spans="1:6" ht="15">
      <c r="A1509" s="163"/>
      <c r="B1509" s="6" t="s">
        <v>1638</v>
      </c>
      <c r="C1509" s="194"/>
      <c r="D1509" s="6"/>
      <c r="E1509" s="58"/>
      <c r="F1509" s="74"/>
    </row>
    <row r="1510" spans="1:6" ht="15">
      <c r="A1510" s="163"/>
      <c r="B1510" s="6" t="s">
        <v>1639</v>
      </c>
      <c r="C1510" s="9"/>
      <c r="D1510" s="6"/>
      <c r="E1510" s="58"/>
      <c r="F1510" s="74"/>
    </row>
    <row r="1511" spans="1:6" ht="15">
      <c r="A1511" s="163"/>
      <c r="B1511" s="6" t="s">
        <v>1640</v>
      </c>
      <c r="C1511" s="9"/>
      <c r="D1511" s="6"/>
      <c r="E1511" s="58"/>
      <c r="F1511" s="74"/>
    </row>
    <row r="1512" spans="1:6" ht="26.25" customHeight="1">
      <c r="A1512" s="171"/>
      <c r="B1512" s="6" t="s">
        <v>1641</v>
      </c>
      <c r="C1512" s="194" t="s">
        <v>1642</v>
      </c>
      <c r="D1512" s="6">
        <v>400</v>
      </c>
      <c r="E1512" s="58">
        <v>3.73625</v>
      </c>
      <c r="F1512" s="74">
        <f>ROUND((100-E1512)/100*D1512,1)</f>
        <v>385.1</v>
      </c>
    </row>
    <row r="1513" spans="1:6" ht="15">
      <c r="A1513" s="171"/>
      <c r="B1513" s="6" t="s">
        <v>1643</v>
      </c>
      <c r="C1513" s="194"/>
      <c r="D1513" s="6"/>
      <c r="E1513" s="58"/>
      <c r="F1513" s="74"/>
    </row>
    <row r="1514" spans="1:6" ht="15">
      <c r="A1514" s="171"/>
      <c r="B1514" s="6" t="s">
        <v>1644</v>
      </c>
      <c r="C1514" s="194"/>
      <c r="D1514" s="6"/>
      <c r="E1514" s="58"/>
      <c r="F1514" s="74"/>
    </row>
    <row r="1515" spans="1:6" ht="15">
      <c r="A1515" s="171"/>
      <c r="B1515" s="6" t="s">
        <v>1645</v>
      </c>
      <c r="C1515" s="9"/>
      <c r="D1515" s="6">
        <v>320</v>
      </c>
      <c r="E1515" s="58">
        <v>39.42125</v>
      </c>
      <c r="F1515" s="74">
        <f>ROUND((100-E1515)/100*D1515,1)</f>
        <v>193.9</v>
      </c>
    </row>
    <row r="1516" spans="1:6" ht="15">
      <c r="A1516" s="171"/>
      <c r="B1516" s="6" t="s">
        <v>1646</v>
      </c>
      <c r="C1516" s="9"/>
      <c r="D1516" s="6"/>
      <c r="E1516" s="58"/>
      <c r="F1516" s="74"/>
    </row>
    <row r="1517" spans="1:6" ht="15">
      <c r="A1517" s="171"/>
      <c r="B1517" s="6" t="s">
        <v>1647</v>
      </c>
      <c r="C1517" s="9"/>
      <c r="D1517" s="6"/>
      <c r="E1517" s="58"/>
      <c r="F1517" s="74"/>
    </row>
    <row r="1518" spans="1:6" ht="15">
      <c r="A1518" s="171"/>
      <c r="B1518" s="6" t="s">
        <v>1648</v>
      </c>
      <c r="C1518" s="9"/>
      <c r="D1518" s="6"/>
      <c r="E1518" s="58"/>
      <c r="F1518" s="74"/>
    </row>
    <row r="1519" spans="1:6" ht="15">
      <c r="A1519" s="171"/>
      <c r="B1519" s="6" t="s">
        <v>1649</v>
      </c>
      <c r="C1519" s="9"/>
      <c r="D1519" s="6"/>
      <c r="E1519" s="58"/>
      <c r="F1519" s="74"/>
    </row>
    <row r="1520" spans="1:6" ht="15.75" customHeight="1">
      <c r="A1520" s="177" t="s">
        <v>325</v>
      </c>
      <c r="B1520" s="6" t="s">
        <v>1650</v>
      </c>
      <c r="C1520" s="9"/>
      <c r="D1520" s="6">
        <v>400</v>
      </c>
      <c r="E1520" s="58">
        <v>35.478</v>
      </c>
      <c r="F1520" s="74">
        <f>ROUND((100-E1520)/100*D1520,1)</f>
        <v>258.1</v>
      </c>
    </row>
    <row r="1521" spans="1:6" ht="15" customHeight="1">
      <c r="A1521" s="177"/>
      <c r="B1521" s="6" t="s">
        <v>1651</v>
      </c>
      <c r="C1521" s="194" t="s">
        <v>1652</v>
      </c>
      <c r="D1521" s="6"/>
      <c r="E1521" s="58"/>
      <c r="F1521" s="74"/>
    </row>
    <row r="1522" spans="1:6" ht="15">
      <c r="A1522" s="177"/>
      <c r="B1522" s="6" t="s">
        <v>1653</v>
      </c>
      <c r="C1522" s="194"/>
      <c r="D1522" s="6"/>
      <c r="E1522" s="58"/>
      <c r="F1522" s="74"/>
    </row>
    <row r="1523" spans="1:6" ht="15">
      <c r="A1523" s="177"/>
      <c r="B1523" s="6" t="s">
        <v>1654</v>
      </c>
      <c r="C1523" s="194"/>
      <c r="D1523" s="6"/>
      <c r="E1523" s="58"/>
      <c r="F1523" s="74"/>
    </row>
    <row r="1524" spans="1:6" ht="15">
      <c r="A1524" s="177"/>
      <c r="B1524" s="6" t="s">
        <v>1655</v>
      </c>
      <c r="C1524" s="9"/>
      <c r="D1524" s="6"/>
      <c r="E1524" s="58"/>
      <c r="F1524" s="74"/>
    </row>
    <row r="1525" spans="1:6" ht="15">
      <c r="A1525" s="177"/>
      <c r="B1525" s="6" t="s">
        <v>1656</v>
      </c>
      <c r="C1525" s="9"/>
      <c r="D1525" s="6"/>
      <c r="E1525" s="58"/>
      <c r="F1525" s="74"/>
    </row>
    <row r="1526" spans="1:6" ht="15">
      <c r="A1526" s="177"/>
      <c r="B1526" s="6" t="s">
        <v>1657</v>
      </c>
      <c r="C1526" s="9"/>
      <c r="D1526" s="6"/>
      <c r="E1526" s="58"/>
      <c r="F1526" s="74"/>
    </row>
    <row r="1527" spans="1:6" ht="15">
      <c r="A1527" s="177"/>
      <c r="B1527" s="6" t="s">
        <v>1658</v>
      </c>
      <c r="C1527" s="9"/>
      <c r="D1527" s="6"/>
      <c r="E1527" s="58"/>
      <c r="F1527" s="74"/>
    </row>
    <row r="1528" spans="1:6" ht="15">
      <c r="A1528" s="177"/>
      <c r="B1528" s="6" t="s">
        <v>1659</v>
      </c>
      <c r="C1528" s="9"/>
      <c r="D1528" s="6">
        <v>400</v>
      </c>
      <c r="E1528" s="58">
        <v>36.632</v>
      </c>
      <c r="F1528" s="74">
        <f>ROUND((100-E1528)/100*D1528,1)</f>
        <v>253.5</v>
      </c>
    </row>
    <row r="1529" spans="1:6" ht="15">
      <c r="A1529" s="177"/>
      <c r="B1529" s="6" t="s">
        <v>1660</v>
      </c>
      <c r="C1529" s="9"/>
      <c r="D1529" s="6"/>
      <c r="E1529" s="58"/>
      <c r="F1529" s="74"/>
    </row>
    <row r="1530" spans="1:6" ht="15">
      <c r="A1530" s="177"/>
      <c r="B1530" s="6" t="s">
        <v>1661</v>
      </c>
      <c r="C1530" s="9"/>
      <c r="D1530" s="6"/>
      <c r="E1530" s="58"/>
      <c r="F1530" s="74"/>
    </row>
    <row r="1531" spans="1:6" ht="15">
      <c r="A1531" s="177"/>
      <c r="B1531" s="6" t="s">
        <v>1662</v>
      </c>
      <c r="C1531" s="9"/>
      <c r="D1531" s="6"/>
      <c r="E1531" s="58"/>
      <c r="F1531" s="74"/>
    </row>
    <row r="1532" spans="1:6" ht="15">
      <c r="A1532" s="177"/>
      <c r="B1532" s="6" t="s">
        <v>1663</v>
      </c>
      <c r="C1532" s="9"/>
      <c r="D1532" s="6"/>
      <c r="E1532" s="58"/>
      <c r="F1532" s="74"/>
    </row>
    <row r="1533" spans="1:6" ht="15">
      <c r="A1533" s="177"/>
      <c r="B1533" s="6" t="s">
        <v>1664</v>
      </c>
      <c r="C1533" s="9"/>
      <c r="D1533" s="6"/>
      <c r="E1533" s="58"/>
      <c r="F1533" s="74"/>
    </row>
    <row r="1534" spans="1:6" ht="15">
      <c r="A1534" s="177"/>
      <c r="B1534" s="6" t="s">
        <v>1665</v>
      </c>
      <c r="C1534" s="9"/>
      <c r="D1534" s="6"/>
      <c r="E1534" s="58"/>
      <c r="F1534" s="74"/>
    </row>
    <row r="1535" spans="1:6" ht="15">
      <c r="A1535" s="177"/>
      <c r="B1535" s="6" t="s">
        <v>1666</v>
      </c>
      <c r="C1535" s="9"/>
      <c r="D1535" s="6">
        <v>400</v>
      </c>
      <c r="E1535" s="58">
        <v>16.9065</v>
      </c>
      <c r="F1535" s="74">
        <f>ROUND((100-E1535)/100*D1535,1)</f>
        <v>332.4</v>
      </c>
    </row>
    <row r="1536" spans="1:6" ht="15">
      <c r="A1536" s="177"/>
      <c r="B1536" s="7" t="s">
        <v>1667</v>
      </c>
      <c r="C1536" s="9" t="s">
        <v>1668</v>
      </c>
      <c r="D1536" s="6"/>
      <c r="E1536" s="58"/>
      <c r="F1536" s="74"/>
    </row>
    <row r="1537" spans="1:6" ht="15">
      <c r="A1537" s="177"/>
      <c r="B1537" s="7" t="s">
        <v>1669</v>
      </c>
      <c r="C1537" s="9"/>
      <c r="D1537" s="6"/>
      <c r="E1537" s="58"/>
      <c r="F1537" s="74"/>
    </row>
    <row r="1538" spans="1:6" ht="15">
      <c r="A1538" s="177"/>
      <c r="B1538" s="7" t="s">
        <v>1670</v>
      </c>
      <c r="C1538" s="9"/>
      <c r="D1538" s="6"/>
      <c r="E1538" s="58"/>
      <c r="F1538" s="74"/>
    </row>
    <row r="1539" spans="1:6" ht="15">
      <c r="A1539" s="177"/>
      <c r="B1539" s="7" t="s">
        <v>1671</v>
      </c>
      <c r="C1539" s="9"/>
      <c r="D1539" s="6"/>
      <c r="E1539" s="58"/>
      <c r="F1539" s="74"/>
    </row>
    <row r="1540" spans="1:6" ht="15">
      <c r="A1540" s="177"/>
      <c r="B1540" s="7" t="s">
        <v>1672</v>
      </c>
      <c r="C1540" s="9"/>
      <c r="D1540" s="6"/>
      <c r="E1540" s="58"/>
      <c r="F1540" s="74"/>
    </row>
    <row r="1541" spans="1:6" ht="15">
      <c r="A1541" s="177"/>
      <c r="B1541" s="7" t="s">
        <v>1673</v>
      </c>
      <c r="C1541" s="9"/>
      <c r="D1541" s="6"/>
      <c r="E1541" s="58"/>
      <c r="F1541" s="74"/>
    </row>
    <row r="1542" spans="1:6" ht="15">
      <c r="A1542" s="177"/>
      <c r="B1542" s="7" t="s">
        <v>1674</v>
      </c>
      <c r="C1542" s="9"/>
      <c r="D1542" s="6"/>
      <c r="E1542" s="58"/>
      <c r="F1542" s="74"/>
    </row>
    <row r="1543" spans="1:6" ht="15">
      <c r="A1543" s="177"/>
      <c r="B1543" s="6" t="s">
        <v>1675</v>
      </c>
      <c r="C1543" s="9"/>
      <c r="D1543" s="6">
        <v>315</v>
      </c>
      <c r="E1543" s="58">
        <v>4.57015873015873</v>
      </c>
      <c r="F1543" s="74">
        <f>ROUND((100-E1543)/100*D1543,1)</f>
        <v>300.6</v>
      </c>
    </row>
    <row r="1544" spans="1:6" ht="15">
      <c r="A1544" s="177"/>
      <c r="B1544" s="7" t="s">
        <v>1676</v>
      </c>
      <c r="C1544" s="9"/>
      <c r="D1544" s="6"/>
      <c r="E1544" s="58"/>
      <c r="F1544" s="74"/>
    </row>
    <row r="1545" spans="1:6" ht="15">
      <c r="A1545" s="177"/>
      <c r="B1545" s="7" t="s">
        <v>1677</v>
      </c>
      <c r="C1545" s="9"/>
      <c r="D1545" s="6"/>
      <c r="E1545" s="58"/>
      <c r="F1545" s="74"/>
    </row>
    <row r="1546" spans="1:6" ht="15.75" customHeight="1">
      <c r="A1546" s="171" t="s">
        <v>281</v>
      </c>
      <c r="B1546" s="6" t="s">
        <v>1678</v>
      </c>
      <c r="C1546" s="194" t="s">
        <v>1679</v>
      </c>
      <c r="D1546" s="6">
        <v>630</v>
      </c>
      <c r="E1546" s="58">
        <v>2.0085714285714285</v>
      </c>
      <c r="F1546" s="74">
        <f>ROUND((100-E1546)/100*D1546,1)</f>
        <v>617.3</v>
      </c>
    </row>
    <row r="1547" spans="1:6" ht="15">
      <c r="A1547" s="171"/>
      <c r="B1547" s="28" t="s">
        <v>1680</v>
      </c>
      <c r="C1547" s="194"/>
      <c r="D1547" s="6"/>
      <c r="E1547" s="58"/>
      <c r="F1547" s="74"/>
    </row>
    <row r="1548" spans="1:6" ht="15">
      <c r="A1548" s="171"/>
      <c r="B1548" s="28" t="s">
        <v>1681</v>
      </c>
      <c r="C1548" s="194"/>
      <c r="D1548" s="6"/>
      <c r="E1548" s="58"/>
      <c r="F1548" s="74"/>
    </row>
    <row r="1549" spans="1:6" ht="15">
      <c r="A1549" s="171"/>
      <c r="B1549" s="28" t="s">
        <v>911</v>
      </c>
      <c r="C1549" s="194"/>
      <c r="D1549" s="6"/>
      <c r="E1549" s="58"/>
      <c r="F1549" s="74"/>
    </row>
    <row r="1550" spans="1:6" ht="15">
      <c r="A1550" s="171"/>
      <c r="B1550" s="28" t="s">
        <v>1682</v>
      </c>
      <c r="C1550" s="16"/>
      <c r="D1550" s="6"/>
      <c r="E1550" s="58"/>
      <c r="F1550" s="74"/>
    </row>
    <row r="1551" spans="1:6" ht="15">
      <c r="A1551" s="171"/>
      <c r="B1551" s="6" t="s">
        <v>1683</v>
      </c>
      <c r="C1551" s="9"/>
      <c r="D1551" s="6">
        <v>630</v>
      </c>
      <c r="E1551" s="58">
        <v>10.441269841269841</v>
      </c>
      <c r="F1551" s="74">
        <f>ROUND((100-E1551)/100*D1551,1)</f>
        <v>564.2</v>
      </c>
    </row>
    <row r="1552" spans="1:6" ht="15">
      <c r="A1552" s="171"/>
      <c r="B1552" s="28" t="s">
        <v>1684</v>
      </c>
      <c r="C1552" s="9"/>
      <c r="D1552" s="6"/>
      <c r="E1552" s="58"/>
      <c r="F1552" s="74"/>
    </row>
    <row r="1553" spans="1:6" ht="15">
      <c r="A1553" s="171"/>
      <c r="B1553" s="28" t="s">
        <v>1685</v>
      </c>
      <c r="C1553" s="9"/>
      <c r="D1553" s="6"/>
      <c r="E1553" s="58"/>
      <c r="F1553" s="74"/>
    </row>
    <row r="1554" spans="1:6" ht="15">
      <c r="A1554" s="171"/>
      <c r="B1554" s="28" t="s">
        <v>1686</v>
      </c>
      <c r="C1554" s="9"/>
      <c r="D1554" s="6"/>
      <c r="E1554" s="58"/>
      <c r="F1554" s="74"/>
    </row>
    <row r="1555" spans="1:6" ht="15">
      <c r="A1555" s="171"/>
      <c r="B1555" s="28" t="s">
        <v>1687</v>
      </c>
      <c r="C1555" s="9"/>
      <c r="D1555" s="6"/>
      <c r="E1555" s="58"/>
      <c r="F1555" s="74"/>
    </row>
    <row r="1556" spans="1:6" ht="15">
      <c r="A1556" s="171"/>
      <c r="B1556" s="6" t="s">
        <v>1688</v>
      </c>
      <c r="C1556" s="9"/>
      <c r="D1556" s="6"/>
      <c r="E1556" s="58"/>
      <c r="F1556" s="74"/>
    </row>
    <row r="1557" spans="1:6" ht="15.75" customHeight="1">
      <c r="A1557" s="177" t="s">
        <v>325</v>
      </c>
      <c r="B1557" s="6" t="s">
        <v>1689</v>
      </c>
      <c r="C1557" s="9"/>
      <c r="D1557" s="6">
        <v>320</v>
      </c>
      <c r="E1557" s="58">
        <v>9.296875</v>
      </c>
      <c r="F1557" s="74">
        <f>ROUND((100-E1557)/100*D1557,1)</f>
        <v>290.3</v>
      </c>
    </row>
    <row r="1558" spans="1:6" ht="15" customHeight="1">
      <c r="A1558" s="177"/>
      <c r="B1558" s="7" t="s">
        <v>1690</v>
      </c>
      <c r="C1558" s="194" t="s">
        <v>1691</v>
      </c>
      <c r="D1558" s="6"/>
      <c r="E1558" s="58"/>
      <c r="F1558" s="74"/>
    </row>
    <row r="1559" spans="1:6" ht="15">
      <c r="A1559" s="177"/>
      <c r="B1559" s="7" t="s">
        <v>1692</v>
      </c>
      <c r="C1559" s="194"/>
      <c r="D1559" s="6"/>
      <c r="E1559" s="58"/>
      <c r="F1559" s="74"/>
    </row>
    <row r="1560" spans="1:6" ht="15">
      <c r="A1560" s="177"/>
      <c r="B1560" s="7" t="s">
        <v>1693</v>
      </c>
      <c r="C1560" s="194"/>
      <c r="D1560" s="6"/>
      <c r="E1560" s="58"/>
      <c r="F1560" s="74"/>
    </row>
    <row r="1561" spans="1:6" ht="15">
      <c r="A1561" s="177"/>
      <c r="B1561" s="6" t="s">
        <v>1694</v>
      </c>
      <c r="C1561" s="16"/>
      <c r="D1561" s="6">
        <v>400</v>
      </c>
      <c r="E1561" s="58">
        <v>9.3375</v>
      </c>
      <c r="F1561" s="74">
        <f>ROUND((100-E1561)/100*D1561,1)</f>
        <v>362.7</v>
      </c>
    </row>
    <row r="1562" spans="1:6" ht="15">
      <c r="A1562" s="177"/>
      <c r="B1562" s="7" t="s">
        <v>1695</v>
      </c>
      <c r="C1562" s="9"/>
      <c r="D1562" s="6"/>
      <c r="E1562" s="58"/>
      <c r="F1562" s="74"/>
    </row>
    <row r="1563" spans="1:6" ht="15">
      <c r="A1563" s="177"/>
      <c r="B1563" s="7" t="s">
        <v>1696</v>
      </c>
      <c r="C1563" s="9"/>
      <c r="D1563" s="6"/>
      <c r="E1563" s="58"/>
      <c r="F1563" s="74"/>
    </row>
    <row r="1564" spans="1:6" ht="15">
      <c r="A1564" s="177"/>
      <c r="B1564" s="7" t="s">
        <v>1697</v>
      </c>
      <c r="C1564" s="9"/>
      <c r="D1564" s="6"/>
      <c r="E1564" s="58"/>
      <c r="F1564" s="74"/>
    </row>
    <row r="1565" spans="1:6" ht="15">
      <c r="A1565" s="177"/>
      <c r="B1565" s="7" t="s">
        <v>1698</v>
      </c>
      <c r="C1565" s="9"/>
      <c r="D1565" s="6"/>
      <c r="E1565" s="58"/>
      <c r="F1565" s="74"/>
    </row>
    <row r="1566" spans="1:6" ht="15.75" customHeight="1">
      <c r="A1566" s="163" t="s">
        <v>375</v>
      </c>
      <c r="B1566" s="6" t="s">
        <v>1699</v>
      </c>
      <c r="C1566" s="9"/>
      <c r="D1566" s="6">
        <v>400</v>
      </c>
      <c r="E1566" s="58">
        <v>8.7135</v>
      </c>
      <c r="F1566" s="74">
        <f>ROUND((100-E1566)/100*D1566,1)</f>
        <v>365.1</v>
      </c>
    </row>
    <row r="1567" spans="1:6" ht="15" customHeight="1">
      <c r="A1567" s="163"/>
      <c r="B1567" s="7" t="s">
        <v>1700</v>
      </c>
      <c r="C1567" s="29"/>
      <c r="D1567" s="6"/>
      <c r="E1567" s="58"/>
      <c r="F1567" s="74"/>
    </row>
    <row r="1568" spans="1:6" ht="15" customHeight="1">
      <c r="A1568" s="163"/>
      <c r="B1568" s="7" t="s">
        <v>1701</v>
      </c>
      <c r="C1568" s="29" t="s">
        <v>1702</v>
      </c>
      <c r="D1568" s="6"/>
      <c r="E1568" s="58"/>
      <c r="F1568" s="74"/>
    </row>
    <row r="1569" spans="1:6" ht="15" customHeight="1">
      <c r="A1569" s="163"/>
      <c r="B1569" s="7" t="s">
        <v>1703</v>
      </c>
      <c r="C1569" s="29"/>
      <c r="D1569" s="6"/>
      <c r="E1569" s="58"/>
      <c r="F1569" s="74"/>
    </row>
    <row r="1570" spans="1:6" ht="15" customHeight="1">
      <c r="A1570" s="163"/>
      <c r="B1570" s="7" t="s">
        <v>1704</v>
      </c>
      <c r="C1570" s="29"/>
      <c r="D1570" s="6"/>
      <c r="E1570" s="58"/>
      <c r="F1570" s="74"/>
    </row>
    <row r="1571" spans="1:6" ht="15" customHeight="1">
      <c r="A1571" s="163"/>
      <c r="B1571" s="7" t="s">
        <v>1705</v>
      </c>
      <c r="C1571" s="29"/>
      <c r="D1571" s="6"/>
      <c r="E1571" s="58"/>
      <c r="F1571" s="74"/>
    </row>
    <row r="1572" spans="1:6" ht="15">
      <c r="A1572" s="163"/>
      <c r="B1572" s="7" t="s">
        <v>1706</v>
      </c>
      <c r="C1572" s="9"/>
      <c r="D1572" s="6"/>
      <c r="E1572" s="58"/>
      <c r="F1572" s="74"/>
    </row>
    <row r="1573" spans="1:6" ht="15">
      <c r="A1573" s="163"/>
      <c r="B1573" s="7" t="s">
        <v>1707</v>
      </c>
      <c r="C1573" s="9"/>
      <c r="D1573" s="6"/>
      <c r="E1573" s="58"/>
      <c r="F1573" s="74"/>
    </row>
    <row r="1574" spans="1:6" ht="15">
      <c r="A1574" s="163"/>
      <c r="B1574" s="6" t="s">
        <v>1708</v>
      </c>
      <c r="C1574" s="9"/>
      <c r="D1574" s="6">
        <v>400</v>
      </c>
      <c r="E1574" s="58">
        <v>5.39125</v>
      </c>
      <c r="F1574" s="74">
        <f>ROUND((100-E1574)/100*D1574,1)</f>
        <v>378.4</v>
      </c>
    </row>
    <row r="1575" spans="1:6" ht="15">
      <c r="A1575" s="163"/>
      <c r="B1575" s="7" t="s">
        <v>1709</v>
      </c>
      <c r="C1575" s="9"/>
      <c r="D1575" s="6"/>
      <c r="E1575" s="58"/>
      <c r="F1575" s="74"/>
    </row>
    <row r="1576" spans="1:6" ht="16.5" customHeight="1">
      <c r="A1576" s="171" t="s">
        <v>281</v>
      </c>
      <c r="B1576" s="6" t="s">
        <v>1710</v>
      </c>
      <c r="C1576" s="184" t="s">
        <v>1711</v>
      </c>
      <c r="D1576" s="6">
        <v>630</v>
      </c>
      <c r="E1576" s="58">
        <v>6.521746031746032</v>
      </c>
      <c r="F1576" s="74">
        <f>ROUND((100-E1576)/100*D1576,1)</f>
        <v>588.9</v>
      </c>
    </row>
    <row r="1577" spans="1:6" ht="15.75" customHeight="1">
      <c r="A1577" s="171"/>
      <c r="B1577" s="9" t="s">
        <v>1712</v>
      </c>
      <c r="C1577" s="184"/>
      <c r="D1577" s="6"/>
      <c r="E1577" s="58"/>
      <c r="F1577" s="74"/>
    </row>
    <row r="1578" spans="1:6" ht="15">
      <c r="A1578" s="171"/>
      <c r="B1578" s="6" t="s">
        <v>1713</v>
      </c>
      <c r="C1578" s="184"/>
      <c r="D1578" s="6"/>
      <c r="E1578" s="58"/>
      <c r="F1578" s="74"/>
    </row>
    <row r="1579" spans="1:6" ht="15">
      <c r="A1579" s="171"/>
      <c r="B1579" s="6" t="s">
        <v>1714</v>
      </c>
      <c r="C1579" s="184"/>
      <c r="D1579" s="6"/>
      <c r="E1579" s="58"/>
      <c r="F1579" s="74"/>
    </row>
    <row r="1580" spans="1:6" ht="15">
      <c r="A1580" s="171"/>
      <c r="B1580" s="6" t="s">
        <v>1715</v>
      </c>
      <c r="C1580" s="184"/>
      <c r="D1580" s="6"/>
      <c r="E1580" s="58"/>
      <c r="F1580" s="74"/>
    </row>
    <row r="1581" spans="1:6" ht="15">
      <c r="A1581" s="171"/>
      <c r="B1581" s="7" t="s">
        <v>1716</v>
      </c>
      <c r="C1581" s="184"/>
      <c r="D1581" s="6"/>
      <c r="E1581" s="58"/>
      <c r="F1581" s="74"/>
    </row>
    <row r="1582" spans="1:6" ht="15">
      <c r="A1582" s="171"/>
      <c r="B1582" s="7" t="s">
        <v>303</v>
      </c>
      <c r="C1582" s="184"/>
      <c r="D1582" s="6"/>
      <c r="E1582" s="58"/>
      <c r="F1582" s="74"/>
    </row>
    <row r="1583" spans="1:6" ht="15">
      <c r="A1583" s="171"/>
      <c r="B1583" s="7" t="s">
        <v>1717</v>
      </c>
      <c r="C1583" s="184"/>
      <c r="D1583" s="6"/>
      <c r="E1583" s="58"/>
      <c r="F1583" s="74"/>
    </row>
    <row r="1584" spans="1:6" ht="15">
      <c r="A1584" s="171"/>
      <c r="B1584" s="7" t="s">
        <v>1718</v>
      </c>
      <c r="C1584" s="184"/>
      <c r="D1584" s="6"/>
      <c r="E1584" s="58"/>
      <c r="F1584" s="74"/>
    </row>
    <row r="1585" spans="1:6" ht="15">
      <c r="A1585" s="171"/>
      <c r="B1585" s="6" t="s">
        <v>1721</v>
      </c>
      <c r="C1585" s="9"/>
      <c r="D1585" s="6">
        <v>630</v>
      </c>
      <c r="E1585" s="58">
        <v>9.250793650793652</v>
      </c>
      <c r="F1585" s="74">
        <f>ROUND((100-E1585)/100*D1585,1)</f>
        <v>571.7</v>
      </c>
    </row>
    <row r="1586" spans="1:6" ht="15">
      <c r="A1586" s="171"/>
      <c r="B1586" s="7" t="s">
        <v>1722</v>
      </c>
      <c r="C1586" s="9"/>
      <c r="D1586" s="6"/>
      <c r="E1586" s="58"/>
      <c r="F1586" s="74"/>
    </row>
    <row r="1587" spans="1:6" ht="15">
      <c r="A1587" s="171"/>
      <c r="B1587" s="6" t="s">
        <v>1723</v>
      </c>
      <c r="C1587" s="9"/>
      <c r="D1587" s="6"/>
      <c r="E1587" s="58"/>
      <c r="F1587" s="74"/>
    </row>
    <row r="1588" spans="1:6" ht="15">
      <c r="A1588" s="171"/>
      <c r="B1588" s="6" t="s">
        <v>1724</v>
      </c>
      <c r="C1588" s="9"/>
      <c r="D1588" s="6"/>
      <c r="E1588" s="58"/>
      <c r="F1588" s="74"/>
    </row>
    <row r="1589" spans="1:6" ht="15.75">
      <c r="A1589" s="82"/>
      <c r="B1589" s="6" t="s">
        <v>1725</v>
      </c>
      <c r="C1589" s="9"/>
      <c r="D1589" s="6"/>
      <c r="E1589" s="58"/>
      <c r="F1589" s="74"/>
    </row>
    <row r="1590" spans="1:6" ht="15.75" customHeight="1">
      <c r="A1590" s="177" t="s">
        <v>325</v>
      </c>
      <c r="B1590" s="6" t="s">
        <v>1726</v>
      </c>
      <c r="C1590" s="9" t="s">
        <v>1727</v>
      </c>
      <c r="D1590" s="6">
        <v>400</v>
      </c>
      <c r="E1590" s="58">
        <v>1.2075</v>
      </c>
      <c r="F1590" s="74">
        <f>ROUND((100-E1590)/100*D1590,1)</f>
        <v>395.2</v>
      </c>
    </row>
    <row r="1591" spans="1:6" ht="15">
      <c r="A1591" s="177"/>
      <c r="B1591" s="100" t="s">
        <v>1728</v>
      </c>
      <c r="C1591" s="9"/>
      <c r="D1591" s="6"/>
      <c r="E1591" s="58"/>
      <c r="F1591" s="74"/>
    </row>
    <row r="1592" spans="1:6" ht="15">
      <c r="A1592" s="177"/>
      <c r="B1592" s="6" t="s">
        <v>1729</v>
      </c>
      <c r="C1592" s="9"/>
      <c r="D1592" s="6">
        <v>250</v>
      </c>
      <c r="E1592" s="58">
        <v>38.2992</v>
      </c>
      <c r="F1592" s="74">
        <f>ROUND((100-E1592)/100*D1592,1)</f>
        <v>154.3</v>
      </c>
    </row>
    <row r="1593" spans="1:6" ht="15">
      <c r="A1593" s="177"/>
      <c r="B1593" s="100" t="s">
        <v>40</v>
      </c>
      <c r="C1593" s="9"/>
      <c r="D1593" s="6"/>
      <c r="E1593" s="58"/>
      <c r="F1593" s="74"/>
    </row>
    <row r="1594" spans="1:6" ht="15">
      <c r="A1594" s="177"/>
      <c r="B1594" s="100" t="s">
        <v>1730</v>
      </c>
      <c r="C1594" s="9"/>
      <c r="D1594" s="6"/>
      <c r="E1594" s="58"/>
      <c r="F1594" s="74"/>
    </row>
    <row r="1595" spans="1:6" ht="15">
      <c r="A1595" s="177"/>
      <c r="B1595" s="100" t="s">
        <v>1731</v>
      </c>
      <c r="C1595" s="9"/>
      <c r="D1595" s="6"/>
      <c r="E1595" s="58"/>
      <c r="F1595" s="74"/>
    </row>
    <row r="1596" spans="1:6" ht="15">
      <c r="A1596" s="177"/>
      <c r="B1596" s="100" t="s">
        <v>1732</v>
      </c>
      <c r="C1596" s="9"/>
      <c r="D1596" s="6"/>
      <c r="E1596" s="58"/>
      <c r="F1596" s="74"/>
    </row>
    <row r="1597" spans="1:6" ht="15">
      <c r="A1597" s="177"/>
      <c r="B1597" s="42" t="s">
        <v>1733</v>
      </c>
      <c r="C1597" s="9"/>
      <c r="D1597" s="6"/>
      <c r="E1597" s="58"/>
      <c r="F1597" s="74"/>
    </row>
    <row r="1598" spans="1:6" ht="15.75" customHeight="1">
      <c r="A1598" s="163" t="s">
        <v>375</v>
      </c>
      <c r="B1598" s="6" t="s">
        <v>1734</v>
      </c>
      <c r="C1598" s="9"/>
      <c r="D1598" s="6">
        <v>630</v>
      </c>
      <c r="E1598" s="58">
        <v>12.72888888888889</v>
      </c>
      <c r="F1598" s="74">
        <f>ROUND((100-E1598)/100*D1598,1)</f>
        <v>549.8</v>
      </c>
    </row>
    <row r="1599" spans="1:6" ht="25.5">
      <c r="A1599" s="163"/>
      <c r="B1599" s="42" t="s">
        <v>1735</v>
      </c>
      <c r="C1599" s="16" t="s">
        <v>1736</v>
      </c>
      <c r="D1599" s="6"/>
      <c r="E1599" s="58"/>
      <c r="F1599" s="74"/>
    </row>
    <row r="1600" spans="1:6" ht="15">
      <c r="A1600" s="163"/>
      <c r="B1600" s="42" t="s">
        <v>1737</v>
      </c>
      <c r="C1600" s="16"/>
      <c r="D1600" s="6"/>
      <c r="E1600" s="58"/>
      <c r="F1600" s="74"/>
    </row>
    <row r="1601" spans="1:6" ht="15">
      <c r="A1601" s="163"/>
      <c r="B1601" s="42" t="s">
        <v>1738</v>
      </c>
      <c r="C1601" s="16"/>
      <c r="D1601" s="6"/>
      <c r="E1601" s="58"/>
      <c r="F1601" s="74"/>
    </row>
    <row r="1602" spans="1:6" ht="15">
      <c r="A1602" s="163"/>
      <c r="B1602" s="42" t="s">
        <v>1739</v>
      </c>
      <c r="C1602" s="9"/>
      <c r="D1602" s="6"/>
      <c r="E1602" s="58"/>
      <c r="F1602" s="74"/>
    </row>
    <row r="1603" spans="1:6" ht="15">
      <c r="A1603" s="163"/>
      <c r="B1603" s="42" t="s">
        <v>1740</v>
      </c>
      <c r="C1603" s="9"/>
      <c r="D1603" s="6"/>
      <c r="E1603" s="58"/>
      <c r="F1603" s="74"/>
    </row>
    <row r="1604" spans="1:6" ht="15">
      <c r="A1604" s="163"/>
      <c r="B1604" s="6" t="s">
        <v>1741</v>
      </c>
      <c r="C1604" s="9"/>
      <c r="D1604" s="6">
        <v>630</v>
      </c>
      <c r="E1604" s="58">
        <v>3.6752380952380954</v>
      </c>
      <c r="F1604" s="74">
        <f>ROUND((100-E1604)/100*D1604,1)</f>
        <v>606.8</v>
      </c>
    </row>
    <row r="1605" spans="1:6" ht="15">
      <c r="A1605" s="163"/>
      <c r="B1605" s="42" t="s">
        <v>1742</v>
      </c>
      <c r="C1605" s="9"/>
      <c r="D1605" s="6"/>
      <c r="E1605" s="58"/>
      <c r="F1605" s="74"/>
    </row>
    <row r="1606" spans="1:6" ht="24.75" customHeight="1">
      <c r="A1606" s="163"/>
      <c r="B1606" s="43" t="s">
        <v>1743</v>
      </c>
      <c r="C1606" s="9"/>
      <c r="D1606" s="6"/>
      <c r="E1606" s="58"/>
      <c r="F1606" s="74"/>
    </row>
    <row r="1607" spans="1:6" ht="15.75" customHeight="1">
      <c r="A1607" s="177" t="s">
        <v>325</v>
      </c>
      <c r="B1607" s="6" t="s">
        <v>1744</v>
      </c>
      <c r="C1607" s="9"/>
      <c r="D1607" s="6">
        <v>630</v>
      </c>
      <c r="E1607" s="58">
        <v>4.787301587301587</v>
      </c>
      <c r="F1607" s="74">
        <f>ROUND((100-E1607)/100*D1607,1)</f>
        <v>599.8</v>
      </c>
    </row>
    <row r="1608" spans="1:6" ht="25.5">
      <c r="A1608" s="177"/>
      <c r="B1608" s="7" t="s">
        <v>1745</v>
      </c>
      <c r="C1608" s="16" t="s">
        <v>1746</v>
      </c>
      <c r="D1608" s="6"/>
      <c r="E1608" s="58"/>
      <c r="F1608" s="74"/>
    </row>
    <row r="1609" spans="1:6" ht="15">
      <c r="A1609" s="177"/>
      <c r="B1609" s="6" t="s">
        <v>1747</v>
      </c>
      <c r="C1609" s="16"/>
      <c r="D1609" s="6">
        <v>630</v>
      </c>
      <c r="E1609" s="58">
        <v>6.731428571428571</v>
      </c>
      <c r="F1609" s="74">
        <f>ROUND((100-E1609)/100*D1609,1)</f>
        <v>587.6</v>
      </c>
    </row>
    <row r="1610" spans="1:6" ht="15">
      <c r="A1610" s="177"/>
      <c r="B1610" s="7" t="s">
        <v>1748</v>
      </c>
      <c r="C1610" s="9"/>
      <c r="D1610" s="6"/>
      <c r="E1610" s="58"/>
      <c r="F1610" s="74"/>
    </row>
    <row r="1611" spans="1:6" ht="15">
      <c r="A1611" s="177"/>
      <c r="B1611" s="7" t="s">
        <v>1749</v>
      </c>
      <c r="C1611" s="9"/>
      <c r="D1611" s="6"/>
      <c r="E1611" s="58"/>
      <c r="F1611" s="74"/>
    </row>
    <row r="1612" spans="1:6" ht="15" customHeight="1">
      <c r="A1612" s="163"/>
      <c r="B1612" s="6" t="s">
        <v>1750</v>
      </c>
      <c r="C1612" s="194" t="s">
        <v>1751</v>
      </c>
      <c r="D1612" s="6">
        <v>250</v>
      </c>
      <c r="E1612" s="58">
        <v>0.27</v>
      </c>
      <c r="F1612" s="74">
        <f>ROUND((100-E1612)/100*D1612,1)</f>
        <v>249.3</v>
      </c>
    </row>
    <row r="1613" spans="1:6" ht="15">
      <c r="A1613" s="163"/>
      <c r="B1613" s="6" t="s">
        <v>1752</v>
      </c>
      <c r="C1613" s="194"/>
      <c r="D1613" s="6">
        <v>250</v>
      </c>
      <c r="E1613" s="58">
        <v>3.5492</v>
      </c>
      <c r="F1613" s="74">
        <f>ROUND((100-E1613)/100*D1613,1)</f>
        <v>241.1</v>
      </c>
    </row>
    <row r="1614" spans="1:6" ht="15">
      <c r="A1614" s="163"/>
      <c r="B1614" s="7" t="s">
        <v>1753</v>
      </c>
      <c r="C1614" s="194"/>
      <c r="D1614" s="6"/>
      <c r="E1614" s="58"/>
      <c r="F1614" s="74"/>
    </row>
    <row r="1615" spans="1:6" ht="15">
      <c r="A1615" s="163"/>
      <c r="B1615" s="7" t="s">
        <v>1754</v>
      </c>
      <c r="C1615" s="194"/>
      <c r="D1615" s="6"/>
      <c r="E1615" s="58"/>
      <c r="F1615" s="74"/>
    </row>
    <row r="1616" spans="1:6" s="77" customFormat="1" ht="30.75" customHeight="1">
      <c r="A1616" s="177" t="s">
        <v>325</v>
      </c>
      <c r="B1616" s="17" t="s">
        <v>1755</v>
      </c>
      <c r="C1616" s="16" t="s">
        <v>1756</v>
      </c>
      <c r="D1616" s="17">
        <v>400</v>
      </c>
      <c r="E1616" s="76">
        <v>1.848</v>
      </c>
      <c r="F1616" s="74">
        <f>ROUND((100-E1616)/100*D1616,1)</f>
        <v>392.6</v>
      </c>
    </row>
    <row r="1617" spans="1:6" ht="15">
      <c r="A1617" s="177"/>
      <c r="B1617" s="6" t="s">
        <v>1757</v>
      </c>
      <c r="C1617" s="16"/>
      <c r="D1617" s="6">
        <v>250</v>
      </c>
      <c r="E1617" s="58">
        <v>18.4116</v>
      </c>
      <c r="F1617" s="74">
        <f>ROUND((100-E1617)/100*D1617,1)</f>
        <v>204</v>
      </c>
    </row>
    <row r="1618" spans="1:6" ht="15">
      <c r="A1618" s="177"/>
      <c r="B1618" s="7" t="s">
        <v>1758</v>
      </c>
      <c r="C1618" s="9"/>
      <c r="D1618" s="6"/>
      <c r="E1618" s="58"/>
      <c r="F1618" s="74"/>
    </row>
    <row r="1619" spans="1:6" ht="15">
      <c r="A1619" s="177"/>
      <c r="B1619" s="7" t="s">
        <v>1759</v>
      </c>
      <c r="C1619" s="9"/>
      <c r="D1619" s="6"/>
      <c r="E1619" s="58"/>
      <c r="F1619" s="74"/>
    </row>
    <row r="1620" spans="1:6" ht="19.5" customHeight="1">
      <c r="A1620" s="177"/>
      <c r="B1620" s="6" t="s">
        <v>1760</v>
      </c>
      <c r="C1620" s="194" t="s">
        <v>1761</v>
      </c>
      <c r="D1620" s="6">
        <v>400</v>
      </c>
      <c r="E1620" s="58">
        <v>13.108</v>
      </c>
      <c r="F1620" s="74">
        <f>ROUND((100-E1620)/100*D1620,1)</f>
        <v>347.6</v>
      </c>
    </row>
    <row r="1621" spans="1:6" ht="15">
      <c r="A1621" s="177"/>
      <c r="B1621" s="7" t="s">
        <v>36</v>
      </c>
      <c r="C1621" s="194"/>
      <c r="D1621" s="6"/>
      <c r="E1621" s="58"/>
      <c r="F1621" s="74"/>
    </row>
    <row r="1622" spans="1:6" ht="15">
      <c r="A1622" s="177"/>
      <c r="B1622" s="7" t="s">
        <v>1762</v>
      </c>
      <c r="C1622" s="194"/>
      <c r="D1622" s="6"/>
      <c r="E1622" s="58"/>
      <c r="F1622" s="74"/>
    </row>
    <row r="1623" spans="1:6" ht="15">
      <c r="A1623" s="177"/>
      <c r="B1623" s="7" t="s">
        <v>1763</v>
      </c>
      <c r="C1623" s="194"/>
      <c r="D1623" s="6"/>
      <c r="E1623" s="58"/>
      <c r="F1623" s="74"/>
    </row>
    <row r="1624" spans="1:6" ht="15">
      <c r="A1624" s="177"/>
      <c r="B1624" s="7" t="s">
        <v>1765</v>
      </c>
      <c r="C1624" s="194"/>
      <c r="D1624" s="6"/>
      <c r="E1624" s="58"/>
      <c r="F1624" s="74"/>
    </row>
    <row r="1625" spans="1:6" ht="15">
      <c r="A1625" s="177"/>
      <c r="B1625" s="7" t="s">
        <v>761</v>
      </c>
      <c r="C1625" s="194"/>
      <c r="D1625" s="6"/>
      <c r="E1625" s="58"/>
      <c r="F1625" s="74"/>
    </row>
    <row r="1626" spans="1:6" ht="15">
      <c r="A1626" s="163"/>
      <c r="B1626" s="6" t="s">
        <v>1766</v>
      </c>
      <c r="C1626" s="9"/>
      <c r="D1626" s="6">
        <v>400</v>
      </c>
      <c r="E1626" s="58">
        <v>12.006</v>
      </c>
      <c r="F1626" s="74">
        <f>ROUND((100-E1626)/100*D1626,1)</f>
        <v>352</v>
      </c>
    </row>
    <row r="1627" spans="1:6" ht="23.25" customHeight="1">
      <c r="A1627" s="163"/>
      <c r="B1627" s="42" t="s">
        <v>1767</v>
      </c>
      <c r="C1627" s="194" t="s">
        <v>1768</v>
      </c>
      <c r="D1627" s="6"/>
      <c r="E1627" s="58"/>
      <c r="F1627" s="74"/>
    </row>
    <row r="1628" spans="1:6" ht="15">
      <c r="A1628" s="163"/>
      <c r="B1628" s="42" t="s">
        <v>1769</v>
      </c>
      <c r="C1628" s="194"/>
      <c r="D1628" s="6"/>
      <c r="E1628" s="58"/>
      <c r="F1628" s="74"/>
    </row>
    <row r="1629" spans="1:6" ht="15">
      <c r="A1629" s="163"/>
      <c r="B1629" s="42" t="s">
        <v>1770</v>
      </c>
      <c r="C1629" s="194"/>
      <c r="D1629" s="6"/>
      <c r="E1629" s="58"/>
      <c r="F1629" s="74"/>
    </row>
    <row r="1630" spans="1:6" ht="15">
      <c r="A1630" s="163"/>
      <c r="B1630" s="42" t="s">
        <v>1771</v>
      </c>
      <c r="C1630" s="194"/>
      <c r="D1630" s="6"/>
      <c r="E1630" s="58"/>
      <c r="F1630" s="74"/>
    </row>
    <row r="1631" spans="1:6" ht="15">
      <c r="A1631" s="163"/>
      <c r="B1631" s="6" t="s">
        <v>1772</v>
      </c>
      <c r="C1631" s="9"/>
      <c r="D1631" s="6">
        <v>400</v>
      </c>
      <c r="E1631" s="58">
        <v>7.718</v>
      </c>
      <c r="F1631" s="74">
        <f>ROUND((100-E1631)/100*D1631,1)</f>
        <v>369.1</v>
      </c>
    </row>
    <row r="1632" spans="1:6" s="77" customFormat="1" ht="25.5">
      <c r="A1632" s="163"/>
      <c r="B1632" s="16" t="s">
        <v>1773</v>
      </c>
      <c r="C1632" s="16"/>
      <c r="D1632" s="17"/>
      <c r="E1632" s="76"/>
      <c r="F1632" s="74"/>
    </row>
    <row r="1633" spans="1:6" ht="15">
      <c r="A1633" s="163"/>
      <c r="B1633" s="6" t="s">
        <v>1774</v>
      </c>
      <c r="C1633" s="9"/>
      <c r="D1633" s="6"/>
      <c r="E1633" s="58"/>
      <c r="F1633" s="74"/>
    </row>
    <row r="1634" spans="1:6" s="77" customFormat="1" ht="27.75" customHeight="1">
      <c r="A1634" s="163" t="s">
        <v>252</v>
      </c>
      <c r="B1634" s="16" t="s">
        <v>1775</v>
      </c>
      <c r="C1634" s="194" t="s">
        <v>1776</v>
      </c>
      <c r="D1634" s="17">
        <v>400</v>
      </c>
      <c r="E1634" s="76">
        <v>24.0195</v>
      </c>
      <c r="F1634" s="74">
        <f>ROUND((100-E1634)/100*D1634,1)</f>
        <v>303.9</v>
      </c>
    </row>
    <row r="1635" spans="1:6" ht="15">
      <c r="A1635" s="163"/>
      <c r="B1635" s="7" t="s">
        <v>1777</v>
      </c>
      <c r="C1635" s="194"/>
      <c r="D1635" s="6"/>
      <c r="E1635" s="58"/>
      <c r="F1635" s="74"/>
    </row>
    <row r="1636" spans="1:6" ht="15">
      <c r="A1636" s="163"/>
      <c r="B1636" s="7" t="s">
        <v>1778</v>
      </c>
      <c r="C1636" s="194"/>
      <c r="D1636" s="6"/>
      <c r="E1636" s="58"/>
      <c r="F1636" s="74"/>
    </row>
    <row r="1637" spans="1:6" ht="15">
      <c r="A1637" s="163"/>
      <c r="B1637" s="7" t="s">
        <v>1779</v>
      </c>
      <c r="C1637" s="194"/>
      <c r="D1637" s="6"/>
      <c r="E1637" s="58"/>
      <c r="F1637" s="74"/>
    </row>
    <row r="1638" spans="1:6" ht="15">
      <c r="A1638" s="163"/>
      <c r="B1638" s="7" t="s">
        <v>1780</v>
      </c>
      <c r="C1638" s="194"/>
      <c r="D1638" s="6"/>
      <c r="E1638" s="58"/>
      <c r="F1638" s="74"/>
    </row>
    <row r="1639" spans="1:6" ht="15">
      <c r="A1639" s="163"/>
      <c r="B1639" s="6" t="s">
        <v>1781</v>
      </c>
      <c r="C1639" s="9"/>
      <c r="D1639" s="6">
        <v>400</v>
      </c>
      <c r="E1639" s="58">
        <v>5.019</v>
      </c>
      <c r="F1639" s="74">
        <f>ROUND((100-E1639)/100*D1639,1)</f>
        <v>379.9</v>
      </c>
    </row>
    <row r="1640" spans="1:6" ht="15">
      <c r="A1640" s="163"/>
      <c r="B1640" s="7" t="s">
        <v>1782</v>
      </c>
      <c r="C1640" s="9"/>
      <c r="D1640" s="6"/>
      <c r="E1640" s="58"/>
      <c r="F1640" s="74"/>
    </row>
    <row r="1641" spans="1:6" ht="15">
      <c r="A1641" s="163"/>
      <c r="B1641" s="7" t="s">
        <v>1783</v>
      </c>
      <c r="C1641" s="9"/>
      <c r="D1641" s="6"/>
      <c r="E1641" s="58"/>
      <c r="F1641" s="74"/>
    </row>
    <row r="1642" spans="1:6" ht="15.75" customHeight="1">
      <c r="A1642" s="163"/>
      <c r="B1642" s="6" t="s">
        <v>1784</v>
      </c>
      <c r="C1642" s="164" t="s">
        <v>1785</v>
      </c>
      <c r="D1642" s="6">
        <v>400</v>
      </c>
      <c r="E1642" s="58">
        <v>45.507</v>
      </c>
      <c r="F1642" s="74">
        <f>ROUND((100-E1642)/100*D1642,1)</f>
        <v>218</v>
      </c>
    </row>
    <row r="1643" spans="1:6" ht="15" customHeight="1">
      <c r="A1643" s="163"/>
      <c r="B1643" s="7" t="s">
        <v>1786</v>
      </c>
      <c r="C1643" s="164"/>
      <c r="D1643" s="6"/>
      <c r="E1643" s="58"/>
      <c r="F1643" s="74"/>
    </row>
    <row r="1644" spans="1:6" ht="15" customHeight="1">
      <c r="A1644" s="163"/>
      <c r="B1644" s="7" t="s">
        <v>1787</v>
      </c>
      <c r="C1644" s="164"/>
      <c r="D1644" s="6"/>
      <c r="E1644" s="58"/>
      <c r="F1644" s="74"/>
    </row>
    <row r="1645" spans="1:6" ht="15" customHeight="1">
      <c r="A1645" s="163"/>
      <c r="B1645" s="7" t="s">
        <v>1788</v>
      </c>
      <c r="C1645" s="164"/>
      <c r="D1645" s="6"/>
      <c r="E1645" s="58"/>
      <c r="F1645" s="74"/>
    </row>
    <row r="1646" spans="1:6" ht="15" customHeight="1">
      <c r="A1646" s="163"/>
      <c r="B1646" s="7" t="s">
        <v>1789</v>
      </c>
      <c r="C1646" s="164"/>
      <c r="D1646" s="6"/>
      <c r="E1646" s="58"/>
      <c r="F1646" s="74"/>
    </row>
    <row r="1647" spans="1:6" ht="15" customHeight="1">
      <c r="A1647" s="163"/>
      <c r="B1647" s="7" t="s">
        <v>1790</v>
      </c>
      <c r="C1647" s="164"/>
      <c r="D1647" s="6"/>
      <c r="E1647" s="58"/>
      <c r="F1647" s="74"/>
    </row>
    <row r="1648" spans="1:6" ht="15">
      <c r="A1648" s="163"/>
      <c r="B1648" s="7" t="s">
        <v>1791</v>
      </c>
      <c r="C1648" s="164"/>
      <c r="D1648" s="6"/>
      <c r="E1648" s="58"/>
      <c r="F1648" s="74"/>
    </row>
    <row r="1649" spans="1:6" ht="15">
      <c r="A1649" s="163"/>
      <c r="B1649" s="7" t="s">
        <v>1792</v>
      </c>
      <c r="C1649" s="9"/>
      <c r="D1649" s="6"/>
      <c r="E1649" s="58"/>
      <c r="F1649" s="74"/>
    </row>
    <row r="1650" spans="1:6" ht="16.5" customHeight="1" thickBot="1">
      <c r="A1650" s="183" t="s">
        <v>325</v>
      </c>
      <c r="B1650" s="6" t="s">
        <v>1793</v>
      </c>
      <c r="C1650" s="102"/>
      <c r="D1650" s="6"/>
      <c r="E1650" s="58"/>
      <c r="F1650" s="74"/>
    </row>
    <row r="1651" spans="1:6" ht="15.75" customHeight="1" thickBot="1">
      <c r="A1651" s="183"/>
      <c r="B1651" s="28" t="s">
        <v>1794</v>
      </c>
      <c r="C1651" s="187" t="s">
        <v>1795</v>
      </c>
      <c r="D1651" s="6"/>
      <c r="E1651" s="58"/>
      <c r="F1651" s="74"/>
    </row>
    <row r="1652" spans="1:6" ht="15" customHeight="1" thickBot="1">
      <c r="A1652" s="183"/>
      <c r="B1652" s="28" t="s">
        <v>1796</v>
      </c>
      <c r="C1652" s="187"/>
      <c r="D1652" s="6"/>
      <c r="E1652" s="58"/>
      <c r="F1652" s="74"/>
    </row>
    <row r="1653" spans="1:6" ht="15" customHeight="1" thickBot="1">
      <c r="A1653" s="183"/>
      <c r="B1653" s="28" t="s">
        <v>1797</v>
      </c>
      <c r="C1653" s="187"/>
      <c r="D1653" s="6"/>
      <c r="E1653" s="58"/>
      <c r="F1653" s="74"/>
    </row>
    <row r="1654" spans="1:6" ht="15" customHeight="1" thickBot="1">
      <c r="A1654" s="183"/>
      <c r="B1654" s="28" t="s">
        <v>1798</v>
      </c>
      <c r="C1654" s="187"/>
      <c r="D1654" s="6"/>
      <c r="E1654" s="58"/>
      <c r="F1654" s="74"/>
    </row>
    <row r="1655" spans="1:6" ht="15.75" thickBot="1">
      <c r="A1655" s="183"/>
      <c r="B1655" s="28" t="s">
        <v>1799</v>
      </c>
      <c r="C1655" s="187"/>
      <c r="D1655" s="6">
        <v>400</v>
      </c>
      <c r="E1655" s="58">
        <v>3.003</v>
      </c>
      <c r="F1655" s="74">
        <f>ROUND((100-E1655)/100*D1655,1)</f>
        <v>388</v>
      </c>
    </row>
    <row r="1656" spans="1:6" ht="15.75" thickBot="1">
      <c r="A1656" s="183"/>
      <c r="B1656" s="28" t="s">
        <v>1800</v>
      </c>
      <c r="C1656" s="187"/>
      <c r="D1656" s="6"/>
      <c r="E1656" s="58"/>
      <c r="F1656" s="74"/>
    </row>
    <row r="1657" spans="1:6" ht="15.75" thickBot="1">
      <c r="A1657" s="183"/>
      <c r="B1657" s="28" t="s">
        <v>1801</v>
      </c>
      <c r="C1657" s="187"/>
      <c r="D1657" s="6"/>
      <c r="E1657" s="58"/>
      <c r="F1657" s="74"/>
    </row>
    <row r="1658" spans="1:6" ht="15.75" thickBot="1">
      <c r="A1658" s="183"/>
      <c r="B1658" s="28" t="s">
        <v>52</v>
      </c>
      <c r="C1658" s="187"/>
      <c r="D1658" s="6"/>
      <c r="E1658" s="58"/>
      <c r="F1658" s="74"/>
    </row>
    <row r="1659" spans="1:6" ht="15.75" thickBot="1">
      <c r="A1659" s="183"/>
      <c r="B1659" s="28" t="s">
        <v>1802</v>
      </c>
      <c r="C1659" s="187"/>
      <c r="D1659" s="6"/>
      <c r="E1659" s="58"/>
      <c r="F1659" s="74"/>
    </row>
    <row r="1660" spans="1:6" ht="15">
      <c r="A1660" s="183"/>
      <c r="B1660" s="28" t="s">
        <v>1803</v>
      </c>
      <c r="C1660" s="187"/>
      <c r="D1660" s="6"/>
      <c r="E1660" s="58"/>
      <c r="F1660" s="74"/>
    </row>
    <row r="1661" spans="1:6" s="77" customFormat="1" ht="31.5" customHeight="1">
      <c r="A1661" s="183"/>
      <c r="B1661" s="16" t="s">
        <v>1804</v>
      </c>
      <c r="C1661" s="164"/>
      <c r="D1661" s="17">
        <v>400</v>
      </c>
      <c r="E1661" s="76">
        <v>18.3855</v>
      </c>
      <c r="F1661" s="74">
        <f>ROUND((100-E1661)/100*D1661,1)</f>
        <v>326.5</v>
      </c>
    </row>
    <row r="1662" spans="1:6" ht="15">
      <c r="A1662" s="183"/>
      <c r="B1662" s="7" t="s">
        <v>1805</v>
      </c>
      <c r="C1662" s="164"/>
      <c r="D1662" s="6"/>
      <c r="E1662" s="58"/>
      <c r="F1662" s="74"/>
    </row>
    <row r="1663" spans="1:6" ht="15">
      <c r="A1663" s="183"/>
      <c r="B1663" s="7" t="s">
        <v>1806</v>
      </c>
      <c r="C1663" s="164"/>
      <c r="D1663" s="6"/>
      <c r="E1663" s="58"/>
      <c r="F1663" s="74"/>
    </row>
    <row r="1664" spans="1:6" ht="15">
      <c r="A1664" s="183"/>
      <c r="B1664" s="7" t="s">
        <v>1807</v>
      </c>
      <c r="C1664" s="164"/>
      <c r="D1664" s="6"/>
      <c r="E1664" s="58"/>
      <c r="F1664" s="74"/>
    </row>
    <row r="1665" spans="1:6" s="77" customFormat="1" ht="30" customHeight="1">
      <c r="A1665" s="183"/>
      <c r="B1665" s="16" t="s">
        <v>1808</v>
      </c>
      <c r="C1665" s="164" t="s">
        <v>1809</v>
      </c>
      <c r="D1665" s="17">
        <v>400</v>
      </c>
      <c r="E1665" s="76">
        <v>12.349</v>
      </c>
      <c r="F1665" s="74">
        <f>ROUND((100-E1665)/100*D1665,1)</f>
        <v>350.6</v>
      </c>
    </row>
    <row r="1666" spans="1:6" ht="15">
      <c r="A1666" s="183"/>
      <c r="B1666" s="7" t="s">
        <v>1810</v>
      </c>
      <c r="C1666" s="164"/>
      <c r="D1666" s="6"/>
      <c r="E1666" s="58"/>
      <c r="F1666" s="74"/>
    </row>
    <row r="1667" spans="1:6" ht="15">
      <c r="A1667" s="183"/>
      <c r="B1667" s="7" t="s">
        <v>1811</v>
      </c>
      <c r="C1667" s="164"/>
      <c r="D1667" s="6"/>
      <c r="E1667" s="58"/>
      <c r="F1667" s="74"/>
    </row>
    <row r="1668" spans="1:6" ht="15">
      <c r="A1668" s="183"/>
      <c r="B1668" s="7" t="s">
        <v>1812</v>
      </c>
      <c r="C1668" s="164"/>
      <c r="D1668" s="6"/>
      <c r="E1668" s="58"/>
      <c r="F1668" s="74"/>
    </row>
    <row r="1669" spans="1:6" ht="15">
      <c r="A1669" s="183"/>
      <c r="B1669" s="6" t="s">
        <v>1813</v>
      </c>
      <c r="C1669" s="164"/>
      <c r="D1669" s="6"/>
      <c r="E1669" s="58"/>
      <c r="F1669" s="74"/>
    </row>
    <row r="1670" spans="1:6" ht="16.5" customHeight="1" thickBot="1">
      <c r="A1670" s="183"/>
      <c r="B1670" s="6" t="s">
        <v>1814</v>
      </c>
      <c r="C1670" s="103" t="s">
        <v>1815</v>
      </c>
      <c r="D1670" s="6">
        <v>400</v>
      </c>
      <c r="E1670" s="58">
        <v>58</v>
      </c>
      <c r="F1670" s="74">
        <f>ROUND((100-E1670)/100*D1670,1)</f>
        <v>168</v>
      </c>
    </row>
    <row r="1671" spans="1:6" ht="15">
      <c r="A1671" s="183"/>
      <c r="B1671" s="7" t="s">
        <v>1816</v>
      </c>
      <c r="C1671" s="9"/>
      <c r="D1671" s="6"/>
      <c r="E1671" s="58"/>
      <c r="F1671" s="74"/>
    </row>
    <row r="1672" spans="1:6" ht="15">
      <c r="A1672" s="183"/>
      <c r="B1672" s="7" t="s">
        <v>1817</v>
      </c>
      <c r="C1672" s="9"/>
      <c r="D1672" s="6"/>
      <c r="E1672" s="58"/>
      <c r="F1672" s="74"/>
    </row>
    <row r="1673" spans="1:6" ht="15">
      <c r="A1673" s="183"/>
      <c r="B1673" s="6" t="s">
        <v>1818</v>
      </c>
      <c r="C1673" s="9"/>
      <c r="D1673" s="6"/>
      <c r="E1673" s="58"/>
      <c r="F1673" s="74"/>
    </row>
    <row r="1674" spans="1:6" ht="15">
      <c r="A1674" s="183"/>
      <c r="B1674" s="7" t="s">
        <v>1819</v>
      </c>
      <c r="C1674" s="9"/>
      <c r="D1674" s="6"/>
      <c r="E1674" s="58"/>
      <c r="F1674" s="74"/>
    </row>
    <row r="1675" spans="1:6" ht="15">
      <c r="A1675" s="183"/>
      <c r="B1675" s="7" t="s">
        <v>1820</v>
      </c>
      <c r="C1675" s="9"/>
      <c r="D1675" s="6"/>
      <c r="E1675" s="58"/>
      <c r="F1675" s="74"/>
    </row>
    <row r="1676" spans="1:6" ht="15">
      <c r="A1676" s="183"/>
      <c r="B1676" s="7" t="s">
        <v>1822</v>
      </c>
      <c r="C1676" s="9"/>
      <c r="D1676" s="6"/>
      <c r="E1676" s="58"/>
      <c r="F1676" s="74"/>
    </row>
    <row r="1677" spans="1:6" ht="15.75" customHeight="1">
      <c r="A1677" s="183"/>
      <c r="B1677" s="7" t="s">
        <v>1823</v>
      </c>
      <c r="C1677" s="9"/>
      <c r="D1677" s="6"/>
      <c r="E1677" s="58"/>
      <c r="F1677" s="74"/>
    </row>
    <row r="1678" spans="1:6" ht="15.75" customHeight="1">
      <c r="A1678" s="183"/>
      <c r="B1678" s="7" t="s">
        <v>1824</v>
      </c>
      <c r="C1678" s="9"/>
      <c r="D1678" s="6"/>
      <c r="E1678" s="58"/>
      <c r="F1678" s="74"/>
    </row>
    <row r="1679" spans="1:6" ht="15.75" customHeight="1">
      <c r="A1679" s="183"/>
      <c r="B1679" s="7" t="s">
        <v>1825</v>
      </c>
      <c r="C1679" s="9"/>
      <c r="D1679" s="6"/>
      <c r="E1679" s="58"/>
      <c r="F1679" s="74"/>
    </row>
    <row r="1680" spans="1:6" ht="15.75" customHeight="1">
      <c r="A1680" s="183"/>
      <c r="B1680" s="7" t="s">
        <v>1826</v>
      </c>
      <c r="C1680" s="9"/>
      <c r="D1680" s="6"/>
      <c r="E1680" s="58"/>
      <c r="F1680" s="74"/>
    </row>
    <row r="1681" spans="1:6" ht="15.75" customHeight="1" thickBot="1">
      <c r="A1681" s="165" t="s">
        <v>325</v>
      </c>
      <c r="B1681" s="6" t="s">
        <v>1827</v>
      </c>
      <c r="C1681" s="169" t="s">
        <v>1828</v>
      </c>
      <c r="D1681" s="6">
        <v>630</v>
      </c>
      <c r="E1681" s="58">
        <v>3.84</v>
      </c>
      <c r="F1681" s="74">
        <f>ROUND((100-E1681)/100*D1681,1)</f>
        <v>605.8</v>
      </c>
    </row>
    <row r="1682" spans="1:6" ht="15.75" thickBot="1">
      <c r="A1682" s="165"/>
      <c r="B1682" s="7" t="s">
        <v>1829</v>
      </c>
      <c r="C1682" s="169"/>
      <c r="D1682" s="6"/>
      <c r="E1682" s="58"/>
      <c r="F1682" s="74"/>
    </row>
    <row r="1683" spans="1:6" ht="15">
      <c r="A1683" s="165"/>
      <c r="B1683" s="28" t="s">
        <v>1830</v>
      </c>
      <c r="C1683" s="9"/>
      <c r="D1683" s="6"/>
      <c r="E1683" s="58"/>
      <c r="F1683" s="74"/>
    </row>
    <row r="1684" spans="1:6" ht="15">
      <c r="A1684" s="165"/>
      <c r="B1684" s="7" t="s">
        <v>1831</v>
      </c>
      <c r="C1684" s="9"/>
      <c r="D1684" s="6"/>
      <c r="E1684" s="58"/>
      <c r="F1684" s="74"/>
    </row>
    <row r="1685" spans="1:6" ht="16.5" customHeight="1" thickBot="1">
      <c r="A1685" s="163" t="s">
        <v>281</v>
      </c>
      <c r="B1685" s="6" t="s">
        <v>1832</v>
      </c>
      <c r="C1685" s="103" t="s">
        <v>1833</v>
      </c>
      <c r="D1685" s="6">
        <v>630</v>
      </c>
      <c r="E1685" s="58">
        <v>13.918730158730158</v>
      </c>
      <c r="F1685" s="74">
        <f>ROUND((100-E1685)/100*D1685,1)</f>
        <v>542.3</v>
      </c>
    </row>
    <row r="1686" spans="1:6" ht="15.75" customHeight="1">
      <c r="A1686" s="163"/>
      <c r="B1686" s="7" t="s">
        <v>1834</v>
      </c>
      <c r="C1686" s="9"/>
      <c r="D1686" s="6"/>
      <c r="E1686" s="58"/>
      <c r="F1686" s="74"/>
    </row>
    <row r="1687" spans="1:6" ht="15">
      <c r="A1687" s="163"/>
      <c r="B1687" s="7" t="s">
        <v>1835</v>
      </c>
      <c r="C1687" s="9"/>
      <c r="D1687" s="6"/>
      <c r="E1687" s="58"/>
      <c r="F1687" s="74"/>
    </row>
    <row r="1688" spans="1:6" ht="15">
      <c r="A1688" s="163"/>
      <c r="B1688" s="7" t="s">
        <v>1836</v>
      </c>
      <c r="C1688" s="9"/>
      <c r="D1688" s="6"/>
      <c r="E1688" s="58"/>
      <c r="F1688" s="74"/>
    </row>
    <row r="1689" spans="1:6" ht="15">
      <c r="A1689" s="163"/>
      <c r="B1689" s="7" t="s">
        <v>1837</v>
      </c>
      <c r="C1689" s="9"/>
      <c r="D1689" s="6"/>
      <c r="E1689" s="58"/>
      <c r="F1689" s="74"/>
    </row>
    <row r="1690" spans="1:6" ht="15">
      <c r="A1690" s="163"/>
      <c r="B1690" s="6" t="s">
        <v>1838</v>
      </c>
      <c r="C1690" s="9"/>
      <c r="D1690" s="6">
        <v>630</v>
      </c>
      <c r="E1690" s="58">
        <v>8.703809523809523</v>
      </c>
      <c r="F1690" s="74">
        <f>ROUND((100-E1690)/100*D1690,1)</f>
        <v>575.2</v>
      </c>
    </row>
    <row r="1691" spans="1:6" ht="15">
      <c r="A1691" s="163"/>
      <c r="B1691" s="7" t="s">
        <v>1839</v>
      </c>
      <c r="C1691" s="9"/>
      <c r="D1691" s="6"/>
      <c r="E1691" s="58"/>
      <c r="F1691" s="74"/>
    </row>
    <row r="1692" spans="1:6" ht="15">
      <c r="A1692" s="163"/>
      <c r="B1692" s="7" t="s">
        <v>1840</v>
      </c>
      <c r="C1692" s="9"/>
      <c r="D1692" s="6"/>
      <c r="E1692" s="58"/>
      <c r="F1692" s="74"/>
    </row>
    <row r="1693" spans="1:6" ht="15.75" thickBot="1">
      <c r="A1693" s="163"/>
      <c r="B1693" s="7" t="s">
        <v>1841</v>
      </c>
      <c r="C1693" s="9"/>
      <c r="D1693" s="6"/>
      <c r="E1693" s="58"/>
      <c r="F1693" s="74"/>
    </row>
    <row r="1694" spans="1:6" ht="18.75" customHeight="1" thickBot="1">
      <c r="A1694" s="165" t="s">
        <v>325</v>
      </c>
      <c r="B1694" s="6" t="s">
        <v>1842</v>
      </c>
      <c r="C1694" s="187" t="s">
        <v>1843</v>
      </c>
      <c r="D1694" s="6">
        <v>250</v>
      </c>
      <c r="E1694" s="58">
        <v>24.03</v>
      </c>
      <c r="F1694" s="74">
        <f>ROUND((100-E1694)/100*D1694,1)</f>
        <v>189.9</v>
      </c>
    </row>
    <row r="1695" spans="1:6" ht="15">
      <c r="A1695" s="165"/>
      <c r="B1695" s="6" t="s">
        <v>1724</v>
      </c>
      <c r="C1695" s="187"/>
      <c r="D1695" s="6"/>
      <c r="E1695" s="58"/>
      <c r="F1695" s="74"/>
    </row>
    <row r="1696" spans="1:6" ht="15">
      <c r="A1696" s="165"/>
      <c r="B1696" s="28" t="s">
        <v>1844</v>
      </c>
      <c r="C1696" s="9"/>
      <c r="D1696" s="6"/>
      <c r="E1696" s="58"/>
      <c r="F1696" s="74"/>
    </row>
    <row r="1697" spans="1:6" ht="15">
      <c r="A1697" s="165"/>
      <c r="B1697" s="6" t="s">
        <v>739</v>
      </c>
      <c r="C1697" s="9"/>
      <c r="D1697" s="6"/>
      <c r="E1697" s="58"/>
      <c r="F1697" s="74"/>
    </row>
    <row r="1698" spans="1:6" ht="16.5" customHeight="1">
      <c r="A1698" s="163" t="s">
        <v>232</v>
      </c>
      <c r="B1698" s="6" t="s">
        <v>1845</v>
      </c>
      <c r="C1698" s="164" t="s">
        <v>1846</v>
      </c>
      <c r="D1698" s="6">
        <v>400</v>
      </c>
      <c r="E1698" s="58">
        <v>22.7855</v>
      </c>
      <c r="F1698" s="74">
        <f>ROUND((100-E1698)/100*D1698,1)</f>
        <v>308.9</v>
      </c>
    </row>
    <row r="1699" spans="1:6" ht="15">
      <c r="A1699" s="163"/>
      <c r="B1699" s="7" t="s">
        <v>1847</v>
      </c>
      <c r="C1699" s="164"/>
      <c r="D1699" s="6"/>
      <c r="E1699" s="58"/>
      <c r="F1699" s="74"/>
    </row>
    <row r="1700" spans="1:6" ht="15">
      <c r="A1700" s="163"/>
      <c r="B1700" s="7" t="s">
        <v>374</v>
      </c>
      <c r="C1700" s="164"/>
      <c r="D1700" s="6"/>
      <c r="E1700" s="58"/>
      <c r="F1700" s="74"/>
    </row>
    <row r="1701" spans="1:6" ht="15">
      <c r="A1701" s="163"/>
      <c r="B1701" s="7" t="s">
        <v>303</v>
      </c>
      <c r="C1701" s="164"/>
      <c r="D1701" s="6"/>
      <c r="E1701" s="58"/>
      <c r="F1701" s="74"/>
    </row>
    <row r="1702" spans="1:6" ht="15">
      <c r="A1702" s="163"/>
      <c r="B1702" s="7" t="s">
        <v>1848</v>
      </c>
      <c r="C1702" s="164"/>
      <c r="D1702" s="6"/>
      <c r="E1702" s="58"/>
      <c r="F1702" s="74"/>
    </row>
    <row r="1703" spans="1:6" ht="15">
      <c r="A1703" s="163"/>
      <c r="B1703" s="7" t="s">
        <v>167</v>
      </c>
      <c r="C1703" s="164"/>
      <c r="D1703" s="6"/>
      <c r="E1703" s="58"/>
      <c r="F1703" s="74"/>
    </row>
    <row r="1704" spans="1:6" ht="15">
      <c r="A1704" s="163"/>
      <c r="B1704" s="6" t="s">
        <v>1849</v>
      </c>
      <c r="C1704" s="9"/>
      <c r="D1704" s="6">
        <v>400</v>
      </c>
      <c r="E1704" s="58">
        <v>17.316</v>
      </c>
      <c r="F1704" s="74">
        <f>ROUND((100-E1704)/100*D1704,1)</f>
        <v>330.7</v>
      </c>
    </row>
    <row r="1705" spans="1:6" ht="15">
      <c r="A1705" s="163"/>
      <c r="B1705" s="7" t="s">
        <v>1850</v>
      </c>
      <c r="C1705" s="9"/>
      <c r="D1705" s="6"/>
      <c r="E1705" s="58"/>
      <c r="F1705" s="74"/>
    </row>
    <row r="1706" spans="1:6" ht="15">
      <c r="A1706" s="163"/>
      <c r="B1706" s="7" t="s">
        <v>304</v>
      </c>
      <c r="C1706" s="9"/>
      <c r="D1706" s="6"/>
      <c r="E1706" s="58"/>
      <c r="F1706" s="74"/>
    </row>
    <row r="1707" spans="1:6" ht="15">
      <c r="A1707" s="163"/>
      <c r="B1707" s="7" t="s">
        <v>40</v>
      </c>
      <c r="C1707" s="9"/>
      <c r="D1707" s="6"/>
      <c r="E1707" s="58"/>
      <c r="F1707" s="74"/>
    </row>
    <row r="1708" spans="1:6" ht="15">
      <c r="A1708" s="163"/>
      <c r="B1708" s="7" t="s">
        <v>1851</v>
      </c>
      <c r="C1708" s="9"/>
      <c r="D1708" s="6"/>
      <c r="E1708" s="58"/>
      <c r="F1708" s="74"/>
    </row>
    <row r="1709" spans="1:6" ht="15">
      <c r="A1709" s="163"/>
      <c r="B1709" s="7" t="s">
        <v>1852</v>
      </c>
      <c r="C1709" s="9"/>
      <c r="D1709" s="6"/>
      <c r="E1709" s="58"/>
      <c r="F1709" s="74"/>
    </row>
    <row r="1710" spans="1:6" ht="15">
      <c r="A1710" s="163"/>
      <c r="B1710" s="7" t="s">
        <v>1853</v>
      </c>
      <c r="C1710" s="9"/>
      <c r="D1710" s="6"/>
      <c r="E1710" s="58"/>
      <c r="F1710" s="74"/>
    </row>
    <row r="1711" spans="1:6" ht="15.75" customHeight="1">
      <c r="A1711" s="104"/>
      <c r="B1711" s="6" t="s">
        <v>1854</v>
      </c>
      <c r="C1711" s="9"/>
      <c r="D1711" s="6">
        <v>400</v>
      </c>
      <c r="E1711" s="58">
        <v>5.6865</v>
      </c>
      <c r="F1711" s="74">
        <f>ROUND((100-E1711)/100*D1711,1)</f>
        <v>377.3</v>
      </c>
    </row>
    <row r="1712" spans="1:6" ht="13.5" customHeight="1">
      <c r="A1712" s="198" t="s">
        <v>232</v>
      </c>
      <c r="B1712" s="7" t="s">
        <v>334</v>
      </c>
      <c r="C1712" s="164" t="s">
        <v>1855</v>
      </c>
      <c r="D1712" s="6"/>
      <c r="E1712" s="58"/>
      <c r="F1712" s="74"/>
    </row>
    <row r="1713" spans="1:6" ht="15.75" customHeight="1">
      <c r="A1713" s="198"/>
      <c r="B1713" s="7" t="s">
        <v>1856</v>
      </c>
      <c r="C1713" s="164"/>
      <c r="D1713" s="6"/>
      <c r="E1713" s="58"/>
      <c r="F1713" s="74"/>
    </row>
    <row r="1714" spans="1:6" ht="15.75" customHeight="1">
      <c r="A1714" s="198"/>
      <c r="B1714" s="7" t="s">
        <v>1857</v>
      </c>
      <c r="C1714" s="164"/>
      <c r="D1714" s="6"/>
      <c r="E1714" s="58"/>
      <c r="F1714" s="74"/>
    </row>
    <row r="1715" spans="1:6" ht="15.75" customHeight="1">
      <c r="A1715" s="198"/>
      <c r="B1715" s="6" t="s">
        <v>1858</v>
      </c>
      <c r="C1715" s="164"/>
      <c r="D1715" s="6">
        <v>400</v>
      </c>
      <c r="E1715" s="58">
        <v>18.2275</v>
      </c>
      <c r="F1715" s="74">
        <f>ROUND((100-E1715)/100*D1715,1)</f>
        <v>327.1</v>
      </c>
    </row>
    <row r="1716" spans="1:6" ht="15">
      <c r="A1716" s="198"/>
      <c r="B1716" s="7" t="s">
        <v>1859</v>
      </c>
      <c r="C1716" s="164"/>
      <c r="D1716" s="6"/>
      <c r="E1716" s="58"/>
      <c r="F1716" s="74"/>
    </row>
    <row r="1717" spans="1:6" ht="15">
      <c r="A1717" s="198"/>
      <c r="B1717" s="7" t="s">
        <v>1860</v>
      </c>
      <c r="C1717" s="164"/>
      <c r="D1717" s="6"/>
      <c r="E1717" s="58"/>
      <c r="F1717" s="74"/>
    </row>
    <row r="1718" spans="1:6" ht="15">
      <c r="A1718" s="198"/>
      <c r="B1718" s="7" t="s">
        <v>337</v>
      </c>
      <c r="C1718" s="164"/>
      <c r="D1718" s="6"/>
      <c r="E1718" s="58"/>
      <c r="F1718" s="74"/>
    </row>
    <row r="1719" spans="1:6" ht="15">
      <c r="A1719" s="198"/>
      <c r="B1719" s="7" t="s">
        <v>1861</v>
      </c>
      <c r="C1719" s="9"/>
      <c r="D1719" s="6"/>
      <c r="E1719" s="58"/>
      <c r="F1719" s="74"/>
    </row>
    <row r="1720" spans="1:6" ht="15.75" thickBot="1">
      <c r="A1720" s="198"/>
      <c r="B1720" s="7" t="s">
        <v>1862</v>
      </c>
      <c r="C1720" s="9"/>
      <c r="D1720" s="6"/>
      <c r="E1720" s="58"/>
      <c r="F1720" s="74"/>
    </row>
    <row r="1721" spans="1:6" ht="15.75" customHeight="1" thickBot="1">
      <c r="A1721" s="198"/>
      <c r="B1721" s="6" t="s">
        <v>1863</v>
      </c>
      <c r="C1721" s="180" t="s">
        <v>1864</v>
      </c>
      <c r="D1721" s="6">
        <v>250</v>
      </c>
      <c r="E1721" s="58">
        <v>28.6568</v>
      </c>
      <c r="F1721" s="74">
        <f>ROUND((100-E1721)/100*D1721,1)</f>
        <v>178.4</v>
      </c>
    </row>
    <row r="1722" spans="1:6" ht="15.75" thickBot="1">
      <c r="A1722" s="198"/>
      <c r="B1722" s="7" t="s">
        <v>374</v>
      </c>
      <c r="C1722" s="180"/>
      <c r="D1722" s="6"/>
      <c r="E1722" s="58"/>
      <c r="F1722" s="74"/>
    </row>
    <row r="1723" spans="1:6" ht="15.75" thickBot="1">
      <c r="A1723" s="198"/>
      <c r="B1723" s="7" t="s">
        <v>1865</v>
      </c>
      <c r="C1723" s="180"/>
      <c r="D1723" s="6"/>
      <c r="E1723" s="58"/>
      <c r="F1723" s="74"/>
    </row>
    <row r="1724" spans="1:6" ht="15.75" thickBot="1">
      <c r="A1724" s="198"/>
      <c r="B1724" s="7" t="s">
        <v>1866</v>
      </c>
      <c r="C1724" s="180"/>
      <c r="D1724" s="6"/>
      <c r="E1724" s="58"/>
      <c r="F1724" s="74"/>
    </row>
    <row r="1725" spans="1:6" ht="15.75" thickBot="1">
      <c r="A1725" s="198"/>
      <c r="B1725" s="7" t="s">
        <v>1867</v>
      </c>
      <c r="C1725" s="180"/>
      <c r="D1725" s="6"/>
      <c r="E1725" s="58"/>
      <c r="F1725" s="74"/>
    </row>
    <row r="1726" spans="1:6" ht="15.75" customHeight="1" thickBot="1">
      <c r="A1726" s="163" t="s">
        <v>232</v>
      </c>
      <c r="B1726" s="6" t="s">
        <v>1868</v>
      </c>
      <c r="C1726" s="169" t="s">
        <v>1869</v>
      </c>
      <c r="D1726" s="6">
        <v>400</v>
      </c>
      <c r="E1726" s="58">
        <v>11.95425</v>
      </c>
      <c r="F1726" s="74">
        <f>ROUND((100-E1726)/100*D1726,1)</f>
        <v>352.2</v>
      </c>
    </row>
    <row r="1727" spans="1:6" ht="15.75" thickBot="1">
      <c r="A1727" s="163"/>
      <c r="B1727" s="7" t="s">
        <v>1870</v>
      </c>
      <c r="C1727" s="169"/>
      <c r="D1727" s="6"/>
      <c r="E1727" s="58"/>
      <c r="F1727" s="74"/>
    </row>
    <row r="1728" spans="1:6" ht="15.75" thickBot="1">
      <c r="A1728" s="163"/>
      <c r="B1728" s="7" t="s">
        <v>1871</v>
      </c>
      <c r="C1728" s="169"/>
      <c r="D1728" s="6"/>
      <c r="E1728" s="58"/>
      <c r="F1728" s="74"/>
    </row>
    <row r="1729" spans="1:6" ht="15.75" thickBot="1">
      <c r="A1729" s="163"/>
      <c r="B1729" s="6" t="s">
        <v>1872</v>
      </c>
      <c r="C1729" s="169"/>
      <c r="D1729" s="6">
        <v>400</v>
      </c>
      <c r="E1729" s="58">
        <v>16.48475</v>
      </c>
      <c r="F1729" s="74">
        <f>ROUND((100-E1729)/100*D1729,1)</f>
        <v>334.1</v>
      </c>
    </row>
    <row r="1730" spans="1:6" ht="15.75" thickBot="1">
      <c r="A1730" s="163"/>
      <c r="B1730" s="7" t="s">
        <v>1873</v>
      </c>
      <c r="C1730" s="169"/>
      <c r="D1730" s="6"/>
      <c r="E1730" s="58"/>
      <c r="F1730" s="74"/>
    </row>
    <row r="1731" spans="1:6" ht="15.75" thickBot="1">
      <c r="A1731" s="163"/>
      <c r="B1731" s="7" t="s">
        <v>1874</v>
      </c>
      <c r="C1731" s="169"/>
      <c r="D1731" s="6"/>
      <c r="E1731" s="58"/>
      <c r="F1731" s="74"/>
    </row>
    <row r="1732" spans="1:6" ht="15.75" customHeight="1" thickBot="1">
      <c r="A1732" s="163" t="s">
        <v>232</v>
      </c>
      <c r="B1732" s="6" t="s">
        <v>1875</v>
      </c>
      <c r="C1732" s="169" t="s">
        <v>1876</v>
      </c>
      <c r="D1732" s="6">
        <v>400</v>
      </c>
      <c r="E1732" s="58">
        <v>4.503</v>
      </c>
      <c r="F1732" s="74">
        <f>ROUND((100-E1732)/100*D1732,1)</f>
        <v>382</v>
      </c>
    </row>
    <row r="1733" spans="1:6" ht="15.75" customHeight="1" thickBot="1">
      <c r="A1733" s="163"/>
      <c r="B1733" s="7" t="s">
        <v>1877</v>
      </c>
      <c r="C1733" s="169"/>
      <c r="D1733" s="6"/>
      <c r="E1733" s="58"/>
      <c r="F1733" s="74"/>
    </row>
    <row r="1734" spans="1:6" ht="15.75" thickBot="1">
      <c r="A1734" s="163"/>
      <c r="B1734" s="6" t="s">
        <v>1878</v>
      </c>
      <c r="C1734" s="169"/>
      <c r="D1734" s="6"/>
      <c r="E1734" s="58"/>
      <c r="F1734" s="74"/>
    </row>
    <row r="1735" spans="1:6" ht="15.75" thickBot="1">
      <c r="A1735" s="163"/>
      <c r="B1735" s="7" t="s">
        <v>1879</v>
      </c>
      <c r="C1735" s="169"/>
      <c r="D1735" s="6"/>
      <c r="E1735" s="58"/>
      <c r="F1735" s="74"/>
    </row>
    <row r="1736" spans="1:6" ht="15.75" thickBot="1">
      <c r="A1736" s="163"/>
      <c r="B1736" s="6" t="s">
        <v>1881</v>
      </c>
      <c r="C1736" s="169"/>
      <c r="D1736" s="6">
        <v>400</v>
      </c>
      <c r="E1736" s="58">
        <v>7.3125</v>
      </c>
      <c r="F1736" s="74">
        <f>ROUND((100-E1736)/100*D1736,1)</f>
        <v>370.8</v>
      </c>
    </row>
    <row r="1737" spans="1:6" ht="15.75" thickBot="1">
      <c r="A1737" s="163"/>
      <c r="B1737" s="7" t="s">
        <v>1882</v>
      </c>
      <c r="C1737" s="169"/>
      <c r="D1737" s="6"/>
      <c r="E1737" s="58"/>
      <c r="F1737" s="74"/>
    </row>
    <row r="1738" spans="1:6" ht="15.75" thickBot="1">
      <c r="A1738" s="163"/>
      <c r="B1738" s="7" t="s">
        <v>1883</v>
      </c>
      <c r="C1738" s="169"/>
      <c r="D1738" s="6"/>
      <c r="E1738" s="58"/>
      <c r="F1738" s="74"/>
    </row>
    <row r="1739" spans="1:6" ht="15">
      <c r="A1739" s="163"/>
      <c r="B1739" s="7" t="s">
        <v>1884</v>
      </c>
      <c r="C1739" s="9"/>
      <c r="D1739" s="6"/>
      <c r="E1739" s="58"/>
      <c r="F1739" s="74"/>
    </row>
    <row r="1740" spans="1:6" ht="15">
      <c r="A1740" s="163"/>
      <c r="B1740" s="6" t="s">
        <v>1885</v>
      </c>
      <c r="C1740" s="9"/>
      <c r="D1740" s="6">
        <v>400</v>
      </c>
      <c r="E1740" s="58">
        <v>21.0015</v>
      </c>
      <c r="F1740" s="74">
        <f>ROUND((100-E1740)/100*D1740,1)</f>
        <v>316</v>
      </c>
    </row>
    <row r="1741" spans="1:6" ht="15">
      <c r="A1741" s="163"/>
      <c r="B1741" s="7" t="s">
        <v>1886</v>
      </c>
      <c r="C1741" s="9"/>
      <c r="D1741" s="6"/>
      <c r="E1741" s="58"/>
      <c r="F1741" s="74"/>
    </row>
    <row r="1742" spans="1:6" ht="15">
      <c r="A1742" s="163"/>
      <c r="B1742" s="7" t="s">
        <v>1887</v>
      </c>
      <c r="C1742" s="9"/>
      <c r="D1742" s="6"/>
      <c r="E1742" s="58"/>
      <c r="F1742" s="74"/>
    </row>
    <row r="1743" spans="1:6" ht="15">
      <c r="A1743" s="163"/>
      <c r="B1743" s="7" t="s">
        <v>1888</v>
      </c>
      <c r="C1743" s="9"/>
      <c r="D1743" s="6"/>
      <c r="E1743" s="58"/>
      <c r="F1743" s="74"/>
    </row>
    <row r="1744" spans="1:6" ht="15.75" customHeight="1" thickBot="1">
      <c r="A1744" s="163" t="s">
        <v>232</v>
      </c>
      <c r="B1744" s="6" t="s">
        <v>1889</v>
      </c>
      <c r="C1744" s="169" t="s">
        <v>1890</v>
      </c>
      <c r="D1744" s="6">
        <v>400</v>
      </c>
      <c r="E1744" s="58">
        <v>16.1575</v>
      </c>
      <c r="F1744" s="74">
        <f>ROUND((100-E1744)/100*D1744,1)</f>
        <v>335.4</v>
      </c>
    </row>
    <row r="1745" spans="1:6" ht="15.75" thickBot="1">
      <c r="A1745" s="163"/>
      <c r="B1745" s="6" t="s">
        <v>1891</v>
      </c>
      <c r="C1745" s="169"/>
      <c r="D1745" s="6"/>
      <c r="E1745" s="58"/>
      <c r="F1745" s="74"/>
    </row>
    <row r="1746" spans="1:6" ht="15.75" thickBot="1">
      <c r="A1746" s="163"/>
      <c r="B1746" s="7" t="s">
        <v>1892</v>
      </c>
      <c r="C1746" s="169"/>
      <c r="D1746" s="6"/>
      <c r="E1746" s="58"/>
      <c r="F1746" s="74"/>
    </row>
    <row r="1747" spans="1:6" ht="15.75" thickBot="1">
      <c r="A1747" s="163"/>
      <c r="B1747" s="7" t="s">
        <v>1893</v>
      </c>
      <c r="C1747" s="169"/>
      <c r="D1747" s="6"/>
      <c r="E1747" s="58"/>
      <c r="F1747" s="74"/>
    </row>
    <row r="1748" spans="1:6" ht="15.75" thickBot="1">
      <c r="A1748" s="163"/>
      <c r="B1748" s="7" t="s">
        <v>1894</v>
      </c>
      <c r="C1748" s="169"/>
      <c r="D1748" s="6"/>
      <c r="E1748" s="58"/>
      <c r="F1748" s="74"/>
    </row>
    <row r="1749" spans="1:6" ht="15">
      <c r="A1749" s="163"/>
      <c r="B1749" s="6" t="s">
        <v>1895</v>
      </c>
      <c r="C1749" s="9"/>
      <c r="D1749" s="6"/>
      <c r="E1749" s="58"/>
      <c r="F1749" s="74"/>
    </row>
    <row r="1750" spans="1:6" ht="15">
      <c r="A1750" s="163"/>
      <c r="B1750" s="7" t="s">
        <v>1896</v>
      </c>
      <c r="C1750" s="9"/>
      <c r="D1750" s="6"/>
      <c r="E1750" s="58"/>
      <c r="F1750" s="74"/>
    </row>
    <row r="1751" spans="1:6" ht="15">
      <c r="A1751" s="163"/>
      <c r="B1751" s="7" t="s">
        <v>1897</v>
      </c>
      <c r="C1751" s="9"/>
      <c r="D1751" s="6"/>
      <c r="E1751" s="58"/>
      <c r="F1751" s="74"/>
    </row>
    <row r="1752" spans="1:6" ht="15.75" customHeight="1" thickBot="1">
      <c r="A1752" s="179" t="s">
        <v>555</v>
      </c>
      <c r="B1752" s="6" t="s">
        <v>1898</v>
      </c>
      <c r="C1752" s="169" t="s">
        <v>1899</v>
      </c>
      <c r="D1752" s="6">
        <v>400</v>
      </c>
      <c r="E1752" s="58">
        <v>27.50625</v>
      </c>
      <c r="F1752" s="74">
        <f>ROUND((100-E1752)/100*D1752,1)</f>
        <v>290</v>
      </c>
    </row>
    <row r="1753" spans="1:6" ht="15.75" thickBot="1">
      <c r="A1753" s="179"/>
      <c r="B1753" s="7" t="s">
        <v>1900</v>
      </c>
      <c r="C1753" s="169"/>
      <c r="D1753" s="6"/>
      <c r="E1753" s="58"/>
      <c r="F1753" s="74"/>
    </row>
    <row r="1754" spans="1:6" ht="15.75" thickBot="1">
      <c r="A1754" s="179"/>
      <c r="B1754" s="7" t="s">
        <v>1901</v>
      </c>
      <c r="C1754" s="169"/>
      <c r="D1754" s="6"/>
      <c r="E1754" s="58"/>
      <c r="F1754" s="74"/>
    </row>
    <row r="1755" spans="1:6" ht="15.75" thickBot="1">
      <c r="A1755" s="179"/>
      <c r="B1755" s="7" t="s">
        <v>1902</v>
      </c>
      <c r="C1755" s="169"/>
      <c r="D1755" s="6"/>
      <c r="E1755" s="58"/>
      <c r="F1755" s="74"/>
    </row>
    <row r="1756" spans="1:6" ht="15.75" thickBot="1">
      <c r="A1756" s="179"/>
      <c r="B1756" s="7" t="s">
        <v>167</v>
      </c>
      <c r="C1756" s="169"/>
      <c r="D1756" s="6"/>
      <c r="E1756" s="58"/>
      <c r="F1756" s="74"/>
    </row>
    <row r="1757" spans="1:6" ht="15">
      <c r="A1757" s="179"/>
      <c r="B1757" s="7" t="s">
        <v>1903</v>
      </c>
      <c r="C1757" s="9"/>
      <c r="D1757" s="6"/>
      <c r="E1757" s="58"/>
      <c r="F1757" s="74"/>
    </row>
    <row r="1758" spans="1:6" ht="15">
      <c r="A1758" s="179"/>
      <c r="B1758" s="7" t="s">
        <v>1904</v>
      </c>
      <c r="C1758" s="9"/>
      <c r="D1758" s="6"/>
      <c r="E1758" s="58"/>
      <c r="F1758" s="74"/>
    </row>
    <row r="1759" spans="1:6" ht="15">
      <c r="A1759" s="179"/>
      <c r="B1759" s="7" t="s">
        <v>1905</v>
      </c>
      <c r="C1759" s="9"/>
      <c r="D1759" s="6"/>
      <c r="E1759" s="58"/>
      <c r="F1759" s="74"/>
    </row>
    <row r="1760" spans="1:6" ht="15">
      <c r="A1760" s="179"/>
      <c r="B1760" s="7" t="s">
        <v>1906</v>
      </c>
      <c r="C1760" s="9"/>
      <c r="D1760" s="6"/>
      <c r="E1760" s="58"/>
      <c r="F1760" s="74"/>
    </row>
    <row r="1761" spans="1:6" ht="15" customHeight="1">
      <c r="A1761" s="179"/>
      <c r="B1761" s="6" t="s">
        <v>1907</v>
      </c>
      <c r="C1761" s="164" t="s">
        <v>1908</v>
      </c>
      <c r="D1761" s="6">
        <v>400</v>
      </c>
      <c r="E1761" s="58">
        <v>25.145</v>
      </c>
      <c r="F1761" s="74">
        <f>ROUND((100-E1761)/100*D1761,1)</f>
        <v>299.4</v>
      </c>
    </row>
    <row r="1762" spans="1:6" ht="15" customHeight="1">
      <c r="A1762" s="179"/>
      <c r="B1762" s="7" t="s">
        <v>1909</v>
      </c>
      <c r="C1762" s="164"/>
      <c r="D1762" s="6"/>
      <c r="E1762" s="58"/>
      <c r="F1762" s="74"/>
    </row>
    <row r="1763" spans="1:6" ht="15" customHeight="1">
      <c r="A1763" s="179"/>
      <c r="B1763" s="7" t="s">
        <v>52</v>
      </c>
      <c r="C1763" s="164"/>
      <c r="D1763" s="6"/>
      <c r="E1763" s="58"/>
      <c r="F1763" s="74"/>
    </row>
    <row r="1764" spans="1:6" ht="15">
      <c r="A1764" s="179"/>
      <c r="B1764" s="7" t="s">
        <v>1910</v>
      </c>
      <c r="C1764" s="164"/>
      <c r="D1764" s="6"/>
      <c r="E1764" s="58"/>
      <c r="F1764" s="74"/>
    </row>
    <row r="1765" spans="1:6" ht="15">
      <c r="A1765" s="179"/>
      <c r="B1765" s="7" t="s">
        <v>1911</v>
      </c>
      <c r="C1765" s="9"/>
      <c r="D1765" s="6"/>
      <c r="E1765" s="58"/>
      <c r="F1765" s="74"/>
    </row>
    <row r="1766" spans="1:6" ht="15">
      <c r="A1766" s="179"/>
      <c r="B1766" s="7" t="s">
        <v>1912</v>
      </c>
      <c r="C1766" s="9"/>
      <c r="D1766" s="6"/>
      <c r="E1766" s="58"/>
      <c r="F1766" s="74"/>
    </row>
    <row r="1767" spans="1:6" ht="15">
      <c r="A1767" s="179"/>
      <c r="B1767" s="7" t="s">
        <v>1913</v>
      </c>
      <c r="C1767" s="9"/>
      <c r="D1767" s="6"/>
      <c r="E1767" s="58"/>
      <c r="F1767" s="74"/>
    </row>
    <row r="1768" spans="1:6" ht="15">
      <c r="A1768" s="179"/>
      <c r="B1768" s="7" t="s">
        <v>1914</v>
      </c>
      <c r="C1768" s="9"/>
      <c r="D1768" s="6"/>
      <c r="E1768" s="58"/>
      <c r="F1768" s="74"/>
    </row>
    <row r="1769" spans="1:6" ht="16.5" customHeight="1" thickBot="1">
      <c r="A1769" s="167" t="s">
        <v>232</v>
      </c>
      <c r="B1769" s="6" t="s">
        <v>1915</v>
      </c>
      <c r="C1769" s="103" t="s">
        <v>1916</v>
      </c>
      <c r="D1769" s="6">
        <v>400</v>
      </c>
      <c r="E1769" s="58">
        <v>14.9225</v>
      </c>
      <c r="F1769" s="74">
        <f>ROUND((100-E1769)/100*D1769,1)</f>
        <v>340.3</v>
      </c>
    </row>
    <row r="1770" spans="1:6" ht="15">
      <c r="A1770" s="167"/>
      <c r="B1770" s="28" t="s">
        <v>1917</v>
      </c>
      <c r="C1770" s="9"/>
      <c r="D1770" s="6"/>
      <c r="E1770" s="58"/>
      <c r="F1770" s="74"/>
    </row>
    <row r="1771" spans="1:6" ht="15">
      <c r="A1771" s="167"/>
      <c r="B1771" s="28" t="s">
        <v>1918</v>
      </c>
      <c r="C1771" s="9"/>
      <c r="D1771" s="6"/>
      <c r="E1771" s="58"/>
      <c r="F1771" s="74"/>
    </row>
    <row r="1772" spans="1:6" ht="15">
      <c r="A1772" s="167"/>
      <c r="B1772" s="28" t="s">
        <v>291</v>
      </c>
      <c r="C1772" s="9"/>
      <c r="D1772" s="6"/>
      <c r="E1772" s="58"/>
      <c r="F1772" s="74"/>
    </row>
    <row r="1773" spans="1:6" ht="15.75" customHeight="1" thickBot="1">
      <c r="A1773" s="167"/>
      <c r="B1773" s="6" t="s">
        <v>1919</v>
      </c>
      <c r="C1773" s="169" t="s">
        <v>1920</v>
      </c>
      <c r="D1773" s="6">
        <v>400</v>
      </c>
      <c r="E1773" s="58">
        <v>45.29625</v>
      </c>
      <c r="F1773" s="74">
        <f>ROUND((100-E1773)/100*D1773,1)</f>
        <v>218.8</v>
      </c>
    </row>
    <row r="1774" spans="1:6" ht="15.75" thickBot="1">
      <c r="A1774" s="167"/>
      <c r="B1774" s="7" t="s">
        <v>1921</v>
      </c>
      <c r="C1774" s="169"/>
      <c r="D1774" s="6"/>
      <c r="E1774" s="58"/>
      <c r="F1774" s="74"/>
    </row>
    <row r="1775" spans="1:6" ht="15.75" thickBot="1">
      <c r="A1775" s="167"/>
      <c r="B1775" s="7" t="s">
        <v>1922</v>
      </c>
      <c r="C1775" s="169"/>
      <c r="D1775" s="6"/>
      <c r="E1775" s="58"/>
      <c r="F1775" s="74"/>
    </row>
    <row r="1776" spans="1:6" ht="15.75" thickBot="1">
      <c r="A1776" s="167"/>
      <c r="B1776" s="7" t="s">
        <v>1923</v>
      </c>
      <c r="C1776" s="169"/>
      <c r="D1776" s="6"/>
      <c r="E1776" s="58"/>
      <c r="F1776" s="74"/>
    </row>
    <row r="1777" spans="1:6" ht="15.75" thickBot="1">
      <c r="A1777" s="167"/>
      <c r="B1777" s="7" t="s">
        <v>1924</v>
      </c>
      <c r="C1777" s="169"/>
      <c r="D1777" s="6"/>
      <c r="E1777" s="58"/>
      <c r="F1777" s="74"/>
    </row>
    <row r="1778" spans="1:6" ht="15.75" thickBot="1">
      <c r="A1778" s="167"/>
      <c r="B1778" s="7" t="s">
        <v>1925</v>
      </c>
      <c r="C1778" s="169"/>
      <c r="D1778" s="6"/>
      <c r="E1778" s="58"/>
      <c r="F1778" s="74"/>
    </row>
    <row r="1779" spans="1:6" ht="15.75" thickBot="1">
      <c r="A1779" s="167"/>
      <c r="B1779" s="7" t="s">
        <v>1926</v>
      </c>
      <c r="C1779" s="169"/>
      <c r="D1779" s="6"/>
      <c r="E1779" s="58"/>
      <c r="F1779" s="74"/>
    </row>
    <row r="1780" spans="1:6" ht="15">
      <c r="A1780" s="167"/>
      <c r="B1780" s="6" t="s">
        <v>1927</v>
      </c>
      <c r="C1780" s="9"/>
      <c r="D1780" s="6">
        <v>400</v>
      </c>
      <c r="E1780" s="58">
        <v>7.4375</v>
      </c>
      <c r="F1780" s="74">
        <f>ROUND((100-E1780)/100*D1780,1)</f>
        <v>370.3</v>
      </c>
    </row>
    <row r="1781" spans="1:6" ht="15">
      <c r="A1781" s="167"/>
      <c r="B1781" s="7" t="s">
        <v>1928</v>
      </c>
      <c r="C1781" s="9"/>
      <c r="D1781" s="6"/>
      <c r="E1781" s="58"/>
      <c r="F1781" s="74"/>
    </row>
    <row r="1782" spans="1:6" ht="15">
      <c r="A1782" s="167"/>
      <c r="B1782" s="7" t="s">
        <v>1929</v>
      </c>
      <c r="C1782" s="9"/>
      <c r="D1782" s="6"/>
      <c r="E1782" s="58"/>
      <c r="F1782" s="74"/>
    </row>
    <row r="1783" spans="1:6" ht="15.75" customHeight="1" thickBot="1">
      <c r="A1783" s="167"/>
      <c r="B1783" s="6" t="s">
        <v>1930</v>
      </c>
      <c r="C1783" s="169" t="s">
        <v>1931</v>
      </c>
      <c r="D1783" s="6">
        <v>400</v>
      </c>
      <c r="E1783" s="58">
        <v>13.875</v>
      </c>
      <c r="F1783" s="74">
        <f>ROUND((100-E1783)/100*D1783,1)</f>
        <v>344.5</v>
      </c>
    </row>
    <row r="1784" spans="1:6" ht="15.75" thickBot="1">
      <c r="A1784" s="167"/>
      <c r="B1784" s="7" t="s">
        <v>1932</v>
      </c>
      <c r="C1784" s="169"/>
      <c r="D1784" s="6"/>
      <c r="E1784" s="58"/>
      <c r="F1784" s="74"/>
    </row>
    <row r="1785" spans="1:6" ht="15.75" thickBot="1">
      <c r="A1785" s="167"/>
      <c r="B1785" s="7" t="s">
        <v>1933</v>
      </c>
      <c r="C1785" s="169"/>
      <c r="D1785" s="6"/>
      <c r="E1785" s="58"/>
      <c r="F1785" s="74"/>
    </row>
    <row r="1786" spans="1:6" ht="15.75" thickBot="1">
      <c r="A1786" s="167"/>
      <c r="B1786" s="7" t="s">
        <v>1934</v>
      </c>
      <c r="C1786" s="169"/>
      <c r="D1786" s="6"/>
      <c r="E1786" s="58"/>
      <c r="F1786" s="74"/>
    </row>
    <row r="1787" spans="1:6" ht="15.75" thickBot="1">
      <c r="A1787" s="167"/>
      <c r="B1787" s="7" t="s">
        <v>1935</v>
      </c>
      <c r="C1787" s="169"/>
      <c r="D1787" s="6"/>
      <c r="E1787" s="58"/>
      <c r="F1787" s="74"/>
    </row>
    <row r="1788" spans="1:6" ht="15.75" thickBot="1">
      <c r="A1788" s="167"/>
      <c r="B1788" s="7" t="s">
        <v>1936</v>
      </c>
      <c r="C1788" s="169"/>
      <c r="D1788" s="6"/>
      <c r="E1788" s="58"/>
      <c r="F1788" s="74"/>
    </row>
    <row r="1789" spans="1:6" s="77" customFormat="1" ht="31.5" customHeight="1" thickBot="1">
      <c r="A1789" s="163" t="s">
        <v>755</v>
      </c>
      <c r="B1789" s="43" t="s">
        <v>1937</v>
      </c>
      <c r="C1789" s="180" t="s">
        <v>1938</v>
      </c>
      <c r="D1789" s="17">
        <v>250</v>
      </c>
      <c r="E1789" s="76">
        <v>7.7604</v>
      </c>
      <c r="F1789" s="74">
        <f>ROUND((100-E1789)/100*D1789,1)</f>
        <v>230.6</v>
      </c>
    </row>
    <row r="1790" spans="1:6" ht="15.75" thickBot="1">
      <c r="A1790" s="163"/>
      <c r="B1790" s="7" t="s">
        <v>1939</v>
      </c>
      <c r="C1790" s="180"/>
      <c r="D1790" s="6"/>
      <c r="E1790" s="58"/>
      <c r="F1790" s="74"/>
    </row>
    <row r="1791" spans="1:6" ht="15.75" thickBot="1">
      <c r="A1791" s="163"/>
      <c r="B1791" s="7" t="s">
        <v>1940</v>
      </c>
      <c r="C1791" s="180"/>
      <c r="D1791" s="6"/>
      <c r="E1791" s="58"/>
      <c r="F1791" s="74"/>
    </row>
    <row r="1792" spans="1:6" ht="15.75" thickBot="1">
      <c r="A1792" s="163"/>
      <c r="B1792" s="7" t="s">
        <v>1941</v>
      </c>
      <c r="C1792" s="180"/>
      <c r="D1792" s="6"/>
      <c r="E1792" s="58"/>
      <c r="F1792" s="74"/>
    </row>
    <row r="1793" spans="1:6" ht="15.75" customHeight="1">
      <c r="A1793" s="179" t="s">
        <v>555</v>
      </c>
      <c r="B1793" s="7" t="s">
        <v>1942</v>
      </c>
      <c r="C1793" s="194" t="s">
        <v>1943</v>
      </c>
      <c r="D1793" s="6">
        <v>63</v>
      </c>
      <c r="E1793" s="58">
        <v>20.06984126984127</v>
      </c>
      <c r="F1793" s="74">
        <f>ROUND((100-E1793)/100*D1793,1)</f>
        <v>50.4</v>
      </c>
    </row>
    <row r="1794" spans="1:6" ht="15.75" thickBot="1">
      <c r="A1794" s="179"/>
      <c r="B1794" s="7" t="s">
        <v>1944</v>
      </c>
      <c r="C1794" s="194"/>
      <c r="D1794" s="6"/>
      <c r="E1794" s="58"/>
      <c r="F1794" s="74"/>
    </row>
    <row r="1795" spans="1:6" ht="15.75" customHeight="1" thickBot="1">
      <c r="A1795" s="179" t="s">
        <v>555</v>
      </c>
      <c r="B1795" s="6" t="s">
        <v>1945</v>
      </c>
      <c r="C1795" s="180" t="s">
        <v>1946</v>
      </c>
      <c r="D1795" s="6">
        <v>400</v>
      </c>
      <c r="E1795" s="58">
        <v>27.832</v>
      </c>
      <c r="F1795" s="74">
        <f>ROUND((100-E1795)/100*D1795,1)</f>
        <v>288.7</v>
      </c>
    </row>
    <row r="1796" spans="1:6" ht="15.75" thickBot="1">
      <c r="A1796" s="179"/>
      <c r="B1796" s="7" t="s">
        <v>1947</v>
      </c>
      <c r="C1796" s="180"/>
      <c r="D1796" s="6"/>
      <c r="E1796" s="58"/>
      <c r="F1796" s="74"/>
    </row>
    <row r="1797" spans="1:6" ht="15.75" thickBot="1">
      <c r="A1797" s="179"/>
      <c r="B1797" s="7" t="s">
        <v>1948</v>
      </c>
      <c r="C1797" s="180"/>
      <c r="D1797" s="6"/>
      <c r="E1797" s="58"/>
      <c r="F1797" s="74"/>
    </row>
    <row r="1798" spans="1:6" ht="15.75" thickBot="1">
      <c r="A1798" s="179"/>
      <c r="B1798" s="7" t="s">
        <v>1949</v>
      </c>
      <c r="C1798" s="180"/>
      <c r="D1798" s="6"/>
      <c r="E1798" s="58"/>
      <c r="F1798" s="74"/>
    </row>
    <row r="1799" spans="1:6" ht="15">
      <c r="A1799" s="179"/>
      <c r="B1799" s="7" t="s">
        <v>1950</v>
      </c>
      <c r="C1799" s="9"/>
      <c r="D1799" s="6"/>
      <c r="E1799" s="58"/>
      <c r="F1799" s="74"/>
    </row>
    <row r="1800" spans="1:6" ht="15">
      <c r="A1800" s="179"/>
      <c r="B1800" s="7" t="s">
        <v>1951</v>
      </c>
      <c r="C1800" s="9"/>
      <c r="D1800" s="6"/>
      <c r="E1800" s="58"/>
      <c r="F1800" s="74"/>
    </row>
    <row r="1801" spans="1:6" ht="15">
      <c r="A1801" s="179"/>
      <c r="B1801" s="7" t="s">
        <v>1952</v>
      </c>
      <c r="C1801" s="9"/>
      <c r="D1801" s="6"/>
      <c r="E1801" s="58"/>
      <c r="F1801" s="74"/>
    </row>
    <row r="1802" spans="1:6" ht="15">
      <c r="A1802" s="179"/>
      <c r="B1802" s="7" t="s">
        <v>1953</v>
      </c>
      <c r="C1802" s="9"/>
      <c r="D1802" s="6"/>
      <c r="E1802" s="58"/>
      <c r="F1802" s="74"/>
    </row>
    <row r="1803" spans="1:6" ht="15">
      <c r="A1803" s="179"/>
      <c r="B1803" s="7" t="s">
        <v>1954</v>
      </c>
      <c r="C1803" s="9"/>
      <c r="D1803" s="6"/>
      <c r="E1803" s="58"/>
      <c r="F1803" s="74"/>
    </row>
    <row r="1804" spans="1:6" ht="15">
      <c r="A1804" s="179"/>
      <c r="B1804" s="7" t="s">
        <v>1955</v>
      </c>
      <c r="C1804" s="9"/>
      <c r="D1804" s="6"/>
      <c r="E1804" s="58"/>
      <c r="F1804" s="74"/>
    </row>
    <row r="1805" spans="1:6" ht="15">
      <c r="A1805" s="179"/>
      <c r="B1805" s="7" t="s">
        <v>1956</v>
      </c>
      <c r="C1805" s="9"/>
      <c r="D1805" s="6"/>
      <c r="E1805" s="58"/>
      <c r="F1805" s="74"/>
    </row>
    <row r="1806" spans="1:6" ht="15">
      <c r="A1806" s="179"/>
      <c r="B1806" s="7" t="s">
        <v>1957</v>
      </c>
      <c r="C1806" s="9"/>
      <c r="D1806" s="6"/>
      <c r="E1806" s="58"/>
      <c r="F1806" s="74"/>
    </row>
    <row r="1807" spans="1:6" ht="15.75" customHeight="1" thickBot="1">
      <c r="A1807" s="177" t="s">
        <v>325</v>
      </c>
      <c r="B1807" s="7" t="s">
        <v>1958</v>
      </c>
      <c r="C1807" s="169" t="s">
        <v>1959</v>
      </c>
      <c r="D1807" s="6">
        <v>250</v>
      </c>
      <c r="E1807" s="58">
        <v>53.9184</v>
      </c>
      <c r="F1807" s="74">
        <f>ROUND((100-E1807)/100*D1807,1)</f>
        <v>115.2</v>
      </c>
    </row>
    <row r="1808" spans="1:6" ht="15.75" thickBot="1">
      <c r="A1808" s="177"/>
      <c r="B1808" s="7" t="s">
        <v>1960</v>
      </c>
      <c r="C1808" s="169"/>
      <c r="D1808" s="6"/>
      <c r="E1808" s="58"/>
      <c r="F1808" s="74"/>
    </row>
    <row r="1809" spans="1:6" ht="15.75" thickBot="1">
      <c r="A1809" s="177"/>
      <c r="B1809" s="7" t="s">
        <v>1961</v>
      </c>
      <c r="C1809" s="169"/>
      <c r="D1809" s="6"/>
      <c r="E1809" s="58"/>
      <c r="F1809" s="74"/>
    </row>
    <row r="1810" spans="1:6" ht="15.75" thickBot="1">
      <c r="A1810" s="177"/>
      <c r="B1810" s="7" t="s">
        <v>1962</v>
      </c>
      <c r="C1810" s="169"/>
      <c r="D1810" s="6"/>
      <c r="E1810" s="58"/>
      <c r="F1810" s="74"/>
    </row>
    <row r="1811" spans="1:6" ht="15">
      <c r="A1811" s="177"/>
      <c r="B1811" s="7" t="s">
        <v>1963</v>
      </c>
      <c r="C1811" s="9"/>
      <c r="D1811" s="6"/>
      <c r="E1811" s="58"/>
      <c r="F1811" s="74"/>
    </row>
    <row r="1812" spans="1:6" ht="15">
      <c r="A1812" s="177"/>
      <c r="B1812" s="7" t="s">
        <v>1964</v>
      </c>
      <c r="C1812" s="9"/>
      <c r="D1812" s="6"/>
      <c r="E1812" s="58"/>
      <c r="F1812" s="74"/>
    </row>
    <row r="1813" spans="1:6" ht="15">
      <c r="A1813" s="177"/>
      <c r="B1813" s="7" t="s">
        <v>1965</v>
      </c>
      <c r="C1813" s="9"/>
      <c r="D1813" s="6"/>
      <c r="E1813" s="58"/>
      <c r="F1813" s="74"/>
    </row>
    <row r="1814" spans="1:6" ht="15" customHeight="1">
      <c r="A1814" s="163"/>
      <c r="B1814" s="6" t="s">
        <v>1966</v>
      </c>
      <c r="C1814" s="164" t="s">
        <v>1967</v>
      </c>
      <c r="D1814" s="6">
        <v>400</v>
      </c>
      <c r="E1814" s="58">
        <v>19.4925</v>
      </c>
      <c r="F1814" s="74">
        <f>ROUND((100-E1814)/100*D1814,1)</f>
        <v>322</v>
      </c>
    </row>
    <row r="1815" spans="1:6" ht="15">
      <c r="A1815" s="163"/>
      <c r="B1815" s="7" t="s">
        <v>1968</v>
      </c>
      <c r="C1815" s="164"/>
      <c r="D1815" s="6"/>
      <c r="E1815" s="58"/>
      <c r="F1815" s="74"/>
    </row>
    <row r="1816" spans="1:6" ht="15">
      <c r="A1816" s="163"/>
      <c r="B1816" s="7" t="s">
        <v>1969</v>
      </c>
      <c r="C1816" s="164"/>
      <c r="D1816" s="6"/>
      <c r="E1816" s="58"/>
      <c r="F1816" s="74"/>
    </row>
    <row r="1817" spans="1:6" ht="15">
      <c r="A1817" s="163"/>
      <c r="B1817" s="7" t="s">
        <v>1970</v>
      </c>
      <c r="C1817" s="164"/>
      <c r="D1817" s="6"/>
      <c r="E1817" s="58"/>
      <c r="F1817" s="74"/>
    </row>
    <row r="1818" spans="1:6" ht="16.5" customHeight="1">
      <c r="A1818" s="177" t="s">
        <v>325</v>
      </c>
      <c r="B1818" s="6" t="s">
        <v>1971</v>
      </c>
      <c r="C1818" s="164" t="s">
        <v>1972</v>
      </c>
      <c r="D1818" s="6">
        <v>400</v>
      </c>
      <c r="E1818" s="58">
        <v>15.288</v>
      </c>
      <c r="F1818" s="74">
        <f>ROUND((100-E1818)/100*D1818,1)</f>
        <v>338.8</v>
      </c>
    </row>
    <row r="1819" spans="1:6" ht="15" customHeight="1">
      <c r="A1819" s="177"/>
      <c r="B1819" s="7" t="s">
        <v>1973</v>
      </c>
      <c r="C1819" s="164"/>
      <c r="D1819" s="6"/>
      <c r="E1819" s="58"/>
      <c r="F1819" s="74"/>
    </row>
    <row r="1820" spans="1:6" ht="15" customHeight="1">
      <c r="A1820" s="177"/>
      <c r="B1820" s="7" t="s">
        <v>1974</v>
      </c>
      <c r="C1820" s="164"/>
      <c r="D1820" s="6"/>
      <c r="E1820" s="58"/>
      <c r="F1820" s="74"/>
    </row>
    <row r="1821" spans="1:6" ht="15" customHeight="1">
      <c r="A1821" s="177"/>
      <c r="B1821" s="6" t="s">
        <v>1975</v>
      </c>
      <c r="C1821" s="164"/>
      <c r="D1821" s="6">
        <v>400</v>
      </c>
      <c r="E1821" s="58">
        <v>8.736</v>
      </c>
      <c r="F1821" s="74">
        <f>ROUND((100-E1821)/100*D1821,1)</f>
        <v>365.1</v>
      </c>
    </row>
    <row r="1822" spans="1:6" ht="15" customHeight="1">
      <c r="A1822" s="177"/>
      <c r="B1822" s="7" t="s">
        <v>1976</v>
      </c>
      <c r="C1822" s="164"/>
      <c r="D1822" s="6"/>
      <c r="E1822" s="58"/>
      <c r="F1822" s="74"/>
    </row>
    <row r="1823" spans="1:6" ht="15">
      <c r="A1823" s="177"/>
      <c r="B1823" s="7" t="s">
        <v>1977</v>
      </c>
      <c r="C1823" s="164"/>
      <c r="D1823" s="6"/>
      <c r="E1823" s="58"/>
      <c r="F1823" s="74"/>
    </row>
    <row r="1824" spans="1:6" ht="15">
      <c r="A1824" s="177"/>
      <c r="B1824" s="7" t="s">
        <v>1978</v>
      </c>
      <c r="C1824" s="164"/>
      <c r="D1824" s="6"/>
      <c r="E1824" s="58"/>
      <c r="F1824" s="74"/>
    </row>
    <row r="1825" spans="1:6" ht="15.75" customHeight="1" thickBot="1">
      <c r="A1825" s="163" t="s">
        <v>555</v>
      </c>
      <c r="B1825" s="6" t="s">
        <v>1979</v>
      </c>
      <c r="C1825" s="169" t="s">
        <v>1980</v>
      </c>
      <c r="D1825" s="6">
        <v>400</v>
      </c>
      <c r="E1825" s="58">
        <v>8.0115</v>
      </c>
      <c r="F1825" s="74">
        <f>ROUND((100-E1825)/100*D1825,1)</f>
        <v>368</v>
      </c>
    </row>
    <row r="1826" spans="1:6" ht="15.75" thickBot="1">
      <c r="A1826" s="163"/>
      <c r="B1826" s="6" t="s">
        <v>1981</v>
      </c>
      <c r="C1826" s="169"/>
      <c r="D1826" s="6"/>
      <c r="E1826" s="58"/>
      <c r="F1826" s="74"/>
    </row>
    <row r="1827" spans="1:6" ht="15.75" thickBot="1">
      <c r="A1827" s="163"/>
      <c r="B1827" s="6" t="s">
        <v>1982</v>
      </c>
      <c r="C1827" s="169"/>
      <c r="D1827" s="6"/>
      <c r="E1827" s="58"/>
      <c r="F1827" s="74"/>
    </row>
    <row r="1828" spans="1:6" ht="15.75" thickBot="1">
      <c r="A1828" s="163"/>
      <c r="B1828" s="6" t="s">
        <v>1983</v>
      </c>
      <c r="C1828" s="169"/>
      <c r="D1828" s="6"/>
      <c r="E1828" s="58"/>
      <c r="F1828" s="74"/>
    </row>
    <row r="1829" spans="1:6" ht="15.75" thickBot="1">
      <c r="A1829" s="163"/>
      <c r="B1829" s="6" t="s">
        <v>1984</v>
      </c>
      <c r="C1829" s="169"/>
      <c r="D1829" s="6"/>
      <c r="E1829" s="58"/>
      <c r="F1829" s="74"/>
    </row>
    <row r="1830" spans="1:6" ht="15">
      <c r="A1830" s="163"/>
      <c r="B1830" s="6" t="s">
        <v>1985</v>
      </c>
      <c r="C1830" s="9"/>
      <c r="D1830" s="6"/>
      <c r="E1830" s="58"/>
      <c r="F1830" s="74"/>
    </row>
    <row r="1831" spans="1:6" ht="15">
      <c r="A1831" s="163"/>
      <c r="B1831" s="6" t="s">
        <v>1986</v>
      </c>
      <c r="C1831" s="9"/>
      <c r="D1831" s="6">
        <v>400</v>
      </c>
      <c r="E1831" s="58">
        <v>6.6</v>
      </c>
      <c r="F1831" s="74">
        <f>ROUND((100-E1831)/100*D1831,1)</f>
        <v>373.6</v>
      </c>
    </row>
    <row r="1832" spans="1:6" ht="15">
      <c r="A1832" s="163"/>
      <c r="B1832" s="6" t="s">
        <v>1987</v>
      </c>
      <c r="C1832" s="9"/>
      <c r="D1832" s="6"/>
      <c r="E1832" s="58"/>
      <c r="F1832" s="74"/>
    </row>
    <row r="1833" spans="1:6" ht="15">
      <c r="A1833" s="163"/>
      <c r="B1833" s="6" t="s">
        <v>1988</v>
      </c>
      <c r="C1833" s="9"/>
      <c r="D1833" s="6"/>
      <c r="E1833" s="58"/>
      <c r="F1833" s="74"/>
    </row>
    <row r="1834" spans="1:6" ht="15">
      <c r="A1834" s="163"/>
      <c r="B1834" s="7" t="s">
        <v>1989</v>
      </c>
      <c r="C1834" s="9"/>
      <c r="D1834" s="6"/>
      <c r="E1834" s="58"/>
      <c r="F1834" s="74"/>
    </row>
    <row r="1835" spans="1:6" ht="15" customHeight="1">
      <c r="A1835" s="179"/>
      <c r="B1835" s="6" t="s">
        <v>1990</v>
      </c>
      <c r="C1835" s="181" t="s">
        <v>1991</v>
      </c>
      <c r="D1835" s="6">
        <v>400</v>
      </c>
      <c r="E1835" s="58">
        <v>4.8285</v>
      </c>
      <c r="F1835" s="74">
        <f>ROUND((100-E1835)/100*D1835,1)</f>
        <v>380.7</v>
      </c>
    </row>
    <row r="1836" spans="1:6" ht="15" customHeight="1">
      <c r="A1836" s="179"/>
      <c r="B1836" s="7" t="s">
        <v>1992</v>
      </c>
      <c r="C1836" s="181"/>
      <c r="D1836" s="6"/>
      <c r="E1836" s="58"/>
      <c r="F1836" s="74"/>
    </row>
    <row r="1837" spans="1:6" ht="15">
      <c r="A1837" s="179"/>
      <c r="B1837" s="6" t="s">
        <v>1993</v>
      </c>
      <c r="C1837" s="9"/>
      <c r="D1837" s="6">
        <v>400</v>
      </c>
      <c r="E1837" s="58">
        <v>11.2615</v>
      </c>
      <c r="F1837" s="74">
        <f>ROUND((100-E1837)/100*D1837,1)</f>
        <v>355</v>
      </c>
    </row>
    <row r="1838" spans="1:6" ht="15">
      <c r="A1838" s="179"/>
      <c r="B1838" s="7" t="s">
        <v>1994</v>
      </c>
      <c r="C1838" s="9"/>
      <c r="D1838" s="6"/>
      <c r="E1838" s="58"/>
      <c r="F1838" s="74"/>
    </row>
    <row r="1839" spans="1:6" ht="16.5" thickBot="1">
      <c r="A1839" s="179"/>
      <c r="B1839" s="6" t="s">
        <v>1995</v>
      </c>
      <c r="C1839" s="103" t="s">
        <v>1996</v>
      </c>
      <c r="D1839" s="6">
        <v>400</v>
      </c>
      <c r="E1839" s="58">
        <v>45.05575</v>
      </c>
      <c r="F1839" s="74">
        <f>ROUND((100-E1839)/100*D1839,1)</f>
        <v>219.8</v>
      </c>
    </row>
    <row r="1840" spans="1:6" ht="15">
      <c r="A1840" s="179"/>
      <c r="B1840" s="6" t="s">
        <v>1997</v>
      </c>
      <c r="C1840" s="9"/>
      <c r="D1840" s="6"/>
      <c r="E1840" s="58"/>
      <c r="F1840" s="74"/>
    </row>
    <row r="1841" spans="1:6" ht="15">
      <c r="A1841" s="179"/>
      <c r="B1841" s="6" t="s">
        <v>1998</v>
      </c>
      <c r="C1841" s="9"/>
      <c r="D1841" s="6"/>
      <c r="E1841" s="58"/>
      <c r="F1841" s="74"/>
    </row>
    <row r="1842" spans="1:6" ht="15">
      <c r="A1842" s="179"/>
      <c r="B1842" s="6" t="s">
        <v>1999</v>
      </c>
      <c r="C1842" s="9"/>
      <c r="D1842" s="6"/>
      <c r="E1842" s="58"/>
      <c r="F1842" s="74"/>
    </row>
    <row r="1843" spans="1:6" ht="15">
      <c r="A1843" s="179"/>
      <c r="B1843" s="6" t="s">
        <v>125</v>
      </c>
      <c r="C1843" s="9"/>
      <c r="D1843" s="6"/>
      <c r="E1843" s="58"/>
      <c r="F1843" s="74"/>
    </row>
    <row r="1844" spans="1:6" ht="15">
      <c r="A1844" s="179"/>
      <c r="B1844" s="6" t="s">
        <v>2000</v>
      </c>
      <c r="C1844" s="9"/>
      <c r="D1844" s="6"/>
      <c r="E1844" s="58"/>
      <c r="F1844" s="74"/>
    </row>
    <row r="1845" spans="1:6" ht="15">
      <c r="A1845" s="179"/>
      <c r="B1845" s="6" t="s">
        <v>2001</v>
      </c>
      <c r="C1845" s="9"/>
      <c r="D1845" s="6"/>
      <c r="E1845" s="58"/>
      <c r="F1845" s="74"/>
    </row>
    <row r="1846" spans="1:6" ht="15">
      <c r="A1846" s="179"/>
      <c r="B1846" s="6" t="s">
        <v>2002</v>
      </c>
      <c r="C1846" s="9"/>
      <c r="D1846" s="6"/>
      <c r="E1846" s="58"/>
      <c r="F1846" s="74"/>
    </row>
    <row r="1847" spans="1:6" ht="15">
      <c r="A1847" s="179"/>
      <c r="B1847" s="6" t="s">
        <v>2003</v>
      </c>
      <c r="C1847" s="9"/>
      <c r="D1847" s="6"/>
      <c r="E1847" s="58"/>
      <c r="F1847" s="74"/>
    </row>
    <row r="1848" spans="1:6" ht="15">
      <c r="A1848" s="179"/>
      <c r="B1848" s="6" t="s">
        <v>2004</v>
      </c>
      <c r="C1848" s="9"/>
      <c r="D1848" s="6"/>
      <c r="E1848" s="58"/>
      <c r="F1848" s="74"/>
    </row>
    <row r="1849" spans="1:6" ht="15">
      <c r="A1849" s="179"/>
      <c r="B1849" s="6" t="s">
        <v>2005</v>
      </c>
      <c r="C1849" s="9"/>
      <c r="D1849" s="6"/>
      <c r="E1849" s="58"/>
      <c r="F1849" s="74"/>
    </row>
    <row r="1850" spans="1:6" ht="15">
      <c r="A1850" s="179"/>
      <c r="B1850" s="6" t="s">
        <v>2006</v>
      </c>
      <c r="C1850" s="9"/>
      <c r="D1850" s="6">
        <v>400</v>
      </c>
      <c r="E1850" s="58">
        <v>21.375</v>
      </c>
      <c r="F1850" s="74">
        <f>ROUND((100-E1850)/100*D1850,1)</f>
        <v>314.5</v>
      </c>
    </row>
    <row r="1851" spans="1:6" ht="15">
      <c r="A1851" s="179"/>
      <c r="B1851" s="6" t="s">
        <v>2007</v>
      </c>
      <c r="C1851" s="9"/>
      <c r="D1851" s="6"/>
      <c r="E1851" s="58"/>
      <c r="F1851" s="74"/>
    </row>
    <row r="1852" spans="1:6" ht="15">
      <c r="A1852" s="179"/>
      <c r="B1852" s="6" t="s">
        <v>2008</v>
      </c>
      <c r="C1852" s="9"/>
      <c r="D1852" s="6"/>
      <c r="E1852" s="58"/>
      <c r="F1852" s="74"/>
    </row>
    <row r="1853" spans="1:6" ht="15">
      <c r="A1853" s="179"/>
      <c r="B1853" s="6" t="s">
        <v>2009</v>
      </c>
      <c r="C1853" s="9"/>
      <c r="D1853" s="6"/>
      <c r="E1853" s="58"/>
      <c r="F1853" s="74"/>
    </row>
    <row r="1854" spans="1:6" ht="15">
      <c r="A1854" s="179"/>
      <c r="B1854" s="6" t="s">
        <v>2010</v>
      </c>
      <c r="C1854" s="9"/>
      <c r="D1854" s="6"/>
      <c r="E1854" s="58"/>
      <c r="F1854" s="74"/>
    </row>
    <row r="1855" spans="1:6" ht="15">
      <c r="A1855" s="179"/>
      <c r="B1855" s="6" t="s">
        <v>2011</v>
      </c>
      <c r="C1855" s="9"/>
      <c r="D1855" s="6"/>
      <c r="E1855" s="58"/>
      <c r="F1855" s="74"/>
    </row>
    <row r="1856" spans="1:6" ht="15">
      <c r="A1856" s="179"/>
      <c r="B1856" s="7" t="s">
        <v>2012</v>
      </c>
      <c r="C1856" s="9"/>
      <c r="D1856" s="6"/>
      <c r="E1856" s="58"/>
      <c r="F1856" s="74"/>
    </row>
    <row r="1857" spans="1:6" ht="15.75" customHeight="1" thickBot="1">
      <c r="A1857" s="179"/>
      <c r="B1857" s="6" t="s">
        <v>2013</v>
      </c>
      <c r="C1857" s="169" t="s">
        <v>2014</v>
      </c>
      <c r="D1857" s="6">
        <v>400</v>
      </c>
      <c r="E1857" s="58">
        <v>32.319</v>
      </c>
      <c r="F1857" s="74">
        <f>ROUND((100-E1857)/100*D1857,1)</f>
        <v>270.7</v>
      </c>
    </row>
    <row r="1858" spans="1:6" ht="15.75" thickBot="1">
      <c r="A1858" s="179"/>
      <c r="B1858" s="6" t="s">
        <v>2015</v>
      </c>
      <c r="C1858" s="169"/>
      <c r="D1858" s="6"/>
      <c r="E1858" s="58"/>
      <c r="F1858" s="74"/>
    </row>
    <row r="1859" spans="1:6" ht="15.75" thickBot="1">
      <c r="A1859" s="179"/>
      <c r="B1859" s="6" t="s">
        <v>2016</v>
      </c>
      <c r="C1859" s="169"/>
      <c r="D1859" s="6"/>
      <c r="E1859" s="58"/>
      <c r="F1859" s="74"/>
    </row>
    <row r="1860" spans="1:6" ht="15.75" thickBot="1">
      <c r="A1860" s="179"/>
      <c r="B1860" s="6" t="s">
        <v>2017</v>
      </c>
      <c r="C1860" s="169"/>
      <c r="D1860" s="6"/>
      <c r="E1860" s="58"/>
      <c r="F1860" s="74"/>
    </row>
    <row r="1861" spans="1:6" ht="15">
      <c r="A1861" s="179"/>
      <c r="B1861" s="6" t="s">
        <v>41</v>
      </c>
      <c r="C1861" s="9"/>
      <c r="D1861" s="6"/>
      <c r="E1861" s="58"/>
      <c r="F1861" s="74"/>
    </row>
    <row r="1862" spans="1:6" ht="15">
      <c r="A1862" s="179"/>
      <c r="B1862" s="6" t="s">
        <v>2018</v>
      </c>
      <c r="C1862" s="9"/>
      <c r="D1862" s="6">
        <v>400</v>
      </c>
      <c r="E1862" s="58">
        <v>26.676</v>
      </c>
      <c r="F1862" s="74">
        <f>ROUND((100-E1862)/100*D1862,1)</f>
        <v>293.3</v>
      </c>
    </row>
    <row r="1863" spans="1:6" ht="15">
      <c r="A1863" s="179"/>
      <c r="B1863" s="6" t="s">
        <v>2019</v>
      </c>
      <c r="C1863" s="9"/>
      <c r="D1863" s="6"/>
      <c r="E1863" s="58"/>
      <c r="F1863" s="74"/>
    </row>
    <row r="1864" spans="1:6" ht="15">
      <c r="A1864" s="179"/>
      <c r="B1864" s="6" t="s">
        <v>2014</v>
      </c>
      <c r="C1864" s="9"/>
      <c r="D1864" s="6"/>
      <c r="E1864" s="58"/>
      <c r="F1864" s="74"/>
    </row>
    <row r="1865" spans="1:6" ht="15">
      <c r="A1865" s="179"/>
      <c r="B1865" s="6" t="s">
        <v>2020</v>
      </c>
      <c r="C1865" s="9"/>
      <c r="D1865" s="6"/>
      <c r="E1865" s="58"/>
      <c r="F1865" s="74"/>
    </row>
    <row r="1866" spans="1:6" ht="15">
      <c r="A1866" s="179"/>
      <c r="B1866" s="6" t="s">
        <v>2021</v>
      </c>
      <c r="C1866" s="9"/>
      <c r="D1866" s="6"/>
      <c r="E1866" s="58"/>
      <c r="F1866" s="74"/>
    </row>
    <row r="1867" spans="1:6" ht="24" customHeight="1" thickBot="1">
      <c r="A1867" s="163" t="s">
        <v>755</v>
      </c>
      <c r="B1867" s="6" t="s">
        <v>2022</v>
      </c>
      <c r="C1867" s="169" t="s">
        <v>2023</v>
      </c>
      <c r="D1867" s="6">
        <v>400</v>
      </c>
      <c r="E1867" s="58">
        <v>7.412</v>
      </c>
      <c r="F1867" s="74">
        <f>ROUND((100-E1867)/100*D1867,1)</f>
        <v>370.4</v>
      </c>
    </row>
    <row r="1868" spans="1:6" ht="21" customHeight="1" thickBot="1">
      <c r="A1868" s="163"/>
      <c r="B1868" s="6" t="s">
        <v>2024</v>
      </c>
      <c r="C1868" s="169"/>
      <c r="D1868" s="6"/>
      <c r="E1868" s="58"/>
      <c r="F1868" s="74"/>
    </row>
    <row r="1869" spans="1:6" ht="24" customHeight="1" thickBot="1">
      <c r="A1869" s="163"/>
      <c r="B1869" s="6" t="s">
        <v>2025</v>
      </c>
      <c r="C1869" s="169"/>
      <c r="D1869" s="6"/>
      <c r="E1869" s="58"/>
      <c r="F1869" s="74"/>
    </row>
    <row r="1870" spans="1:6" ht="15">
      <c r="A1870" s="163"/>
      <c r="B1870" s="6" t="s">
        <v>2026</v>
      </c>
      <c r="C1870" s="9"/>
      <c r="D1870" s="6">
        <v>400</v>
      </c>
      <c r="E1870" s="58">
        <v>34.034</v>
      </c>
      <c r="F1870" s="74">
        <f>ROUND((100-E1870)/100*D1870,1)</f>
        <v>263.9</v>
      </c>
    </row>
    <row r="1871" spans="1:6" ht="15">
      <c r="A1871" s="163"/>
      <c r="B1871" s="6" t="s">
        <v>2027</v>
      </c>
      <c r="C1871" s="9"/>
      <c r="D1871" s="6"/>
      <c r="E1871" s="58"/>
      <c r="F1871" s="74"/>
    </row>
    <row r="1872" spans="1:6" ht="15">
      <c r="A1872" s="163"/>
      <c r="B1872" s="6" t="s">
        <v>2028</v>
      </c>
      <c r="C1872" s="9"/>
      <c r="D1872" s="6"/>
      <c r="E1872" s="58"/>
      <c r="F1872" s="74"/>
    </row>
    <row r="1873" spans="1:6" ht="15">
      <c r="A1873" s="163"/>
      <c r="B1873" s="6" t="s">
        <v>2029</v>
      </c>
      <c r="C1873" s="9"/>
      <c r="D1873" s="6"/>
      <c r="E1873" s="58"/>
      <c r="F1873" s="74"/>
    </row>
    <row r="1874" spans="1:6" ht="15" customHeight="1">
      <c r="A1874" s="163"/>
      <c r="B1874" s="6" t="s">
        <v>2030</v>
      </c>
      <c r="C1874" s="164" t="s">
        <v>2031</v>
      </c>
      <c r="D1874" s="6">
        <v>400</v>
      </c>
      <c r="E1874" s="58">
        <v>14.5965</v>
      </c>
      <c r="F1874" s="74">
        <f>ROUND((100-E1874)/100*D1874,1)</f>
        <v>341.6</v>
      </c>
    </row>
    <row r="1875" spans="1:6" ht="15" customHeight="1">
      <c r="A1875" s="163"/>
      <c r="B1875" s="6" t="s">
        <v>2032</v>
      </c>
      <c r="C1875" s="164"/>
      <c r="D1875" s="6"/>
      <c r="E1875" s="58"/>
      <c r="F1875" s="74"/>
    </row>
    <row r="1876" spans="1:6" ht="15" customHeight="1">
      <c r="A1876" s="163"/>
      <c r="B1876" s="6" t="s">
        <v>2033</v>
      </c>
      <c r="C1876" s="164"/>
      <c r="D1876" s="6"/>
      <c r="E1876" s="58"/>
      <c r="F1876" s="74"/>
    </row>
    <row r="1877" spans="1:6" ht="15" customHeight="1">
      <c r="A1877" s="163"/>
      <c r="B1877" s="6" t="s">
        <v>2034</v>
      </c>
      <c r="C1877" s="164"/>
      <c r="D1877" s="6"/>
      <c r="E1877" s="58"/>
      <c r="F1877" s="74"/>
    </row>
    <row r="1878" spans="1:6" ht="15" customHeight="1">
      <c r="A1878" s="163"/>
      <c r="B1878" s="6" t="s">
        <v>2035</v>
      </c>
      <c r="C1878" s="164"/>
      <c r="D1878" s="6"/>
      <c r="E1878" s="58"/>
      <c r="F1878" s="74"/>
    </row>
    <row r="1879" spans="1:6" ht="15">
      <c r="A1879" s="163"/>
      <c r="B1879" s="6" t="s">
        <v>2036</v>
      </c>
      <c r="C1879" s="164"/>
      <c r="D1879" s="6"/>
      <c r="E1879" s="58"/>
      <c r="F1879" s="74"/>
    </row>
    <row r="1880" spans="1:6" ht="15">
      <c r="A1880" s="163"/>
      <c r="B1880" s="6" t="s">
        <v>2037</v>
      </c>
      <c r="C1880" s="164"/>
      <c r="D1880" s="6"/>
      <c r="E1880" s="58"/>
      <c r="F1880" s="74"/>
    </row>
    <row r="1881" spans="1:6" ht="15">
      <c r="A1881" s="163"/>
      <c r="B1881" s="6" t="s">
        <v>2035</v>
      </c>
      <c r="C1881" s="164"/>
      <c r="D1881" s="6"/>
      <c r="E1881" s="58"/>
      <c r="F1881" s="74"/>
    </row>
    <row r="1882" spans="1:6" ht="15">
      <c r="A1882" s="163"/>
      <c r="B1882" s="6" t="s">
        <v>2038</v>
      </c>
      <c r="C1882" s="164"/>
      <c r="D1882" s="6"/>
      <c r="E1882" s="58"/>
      <c r="F1882" s="74"/>
    </row>
    <row r="1883" spans="1:6" ht="15">
      <c r="A1883" s="163"/>
      <c r="B1883" s="6" t="s">
        <v>2039</v>
      </c>
      <c r="C1883" s="9"/>
      <c r="D1883" s="6"/>
      <c r="E1883" s="58"/>
      <c r="F1883" s="74"/>
    </row>
    <row r="1884" spans="1:6" ht="15">
      <c r="A1884" s="163"/>
      <c r="B1884" s="6" t="s">
        <v>2035</v>
      </c>
      <c r="C1884" s="9"/>
      <c r="D1884" s="6"/>
      <c r="E1884" s="58"/>
      <c r="F1884" s="74"/>
    </row>
    <row r="1885" spans="1:6" ht="15">
      <c r="A1885" s="163"/>
      <c r="B1885" s="6" t="s">
        <v>2040</v>
      </c>
      <c r="C1885" s="9"/>
      <c r="D1885" s="6"/>
      <c r="E1885" s="58"/>
      <c r="F1885" s="74"/>
    </row>
    <row r="1886" spans="1:6" ht="15">
      <c r="A1886" s="163"/>
      <c r="B1886" s="6" t="s">
        <v>2041</v>
      </c>
      <c r="C1886" s="9"/>
      <c r="D1886" s="6"/>
      <c r="E1886" s="58"/>
      <c r="F1886" s="74"/>
    </row>
    <row r="1887" spans="1:6" ht="15">
      <c r="A1887" s="163"/>
      <c r="B1887" s="6" t="s">
        <v>2042</v>
      </c>
      <c r="C1887" s="9"/>
      <c r="D1887" s="6"/>
      <c r="E1887" s="58"/>
      <c r="F1887" s="74"/>
    </row>
    <row r="1888" spans="1:6" ht="15">
      <c r="A1888" s="163"/>
      <c r="B1888" s="6" t="s">
        <v>2043</v>
      </c>
      <c r="C1888" s="9"/>
      <c r="D1888" s="6"/>
      <c r="E1888" s="58"/>
      <c r="F1888" s="74"/>
    </row>
    <row r="1889" spans="1:6" ht="15" customHeight="1" thickBot="1">
      <c r="A1889" s="163" t="s">
        <v>755</v>
      </c>
      <c r="B1889" s="6" t="s">
        <v>2044</v>
      </c>
      <c r="C1889" s="169" t="s">
        <v>2045</v>
      </c>
      <c r="D1889" s="6">
        <v>400</v>
      </c>
      <c r="E1889" s="58">
        <v>29.041</v>
      </c>
      <c r="F1889" s="74">
        <f>ROUND((100-E1889)/100*D1889,1)</f>
        <v>283.8</v>
      </c>
    </row>
    <row r="1890" spans="1:6" ht="15" customHeight="1" thickBot="1">
      <c r="A1890" s="163"/>
      <c r="B1890" s="6" t="s">
        <v>2046</v>
      </c>
      <c r="C1890" s="169"/>
      <c r="D1890" s="6"/>
      <c r="E1890" s="58"/>
      <c r="F1890" s="74"/>
    </row>
    <row r="1891" spans="1:6" ht="15" customHeight="1" thickBot="1">
      <c r="A1891" s="163"/>
      <c r="B1891" s="6" t="s">
        <v>2047</v>
      </c>
      <c r="C1891" s="169"/>
      <c r="D1891" s="6"/>
      <c r="E1891" s="58"/>
      <c r="F1891" s="74"/>
    </row>
    <row r="1892" spans="1:6" ht="15" customHeight="1">
      <c r="A1892" s="163"/>
      <c r="B1892" s="6" t="s">
        <v>2048</v>
      </c>
      <c r="C1892" s="9"/>
      <c r="D1892" s="6"/>
      <c r="E1892" s="58"/>
      <c r="F1892" s="74"/>
    </row>
    <row r="1893" spans="1:6" ht="15" customHeight="1">
      <c r="A1893" s="163"/>
      <c r="B1893" s="6" t="s">
        <v>2049</v>
      </c>
      <c r="C1893" s="9"/>
      <c r="D1893" s="6"/>
      <c r="E1893" s="58"/>
      <c r="F1893" s="74"/>
    </row>
    <row r="1894" spans="1:6" ht="15" customHeight="1">
      <c r="A1894" s="163"/>
      <c r="B1894" s="6" t="s">
        <v>2050</v>
      </c>
      <c r="C1894" s="9"/>
      <c r="D1894" s="6"/>
      <c r="E1894" s="58"/>
      <c r="F1894" s="74"/>
    </row>
    <row r="1895" spans="1:6" ht="15" customHeight="1">
      <c r="A1895" s="163"/>
      <c r="B1895" s="6" t="s">
        <v>2051</v>
      </c>
      <c r="C1895" s="9"/>
      <c r="D1895" s="6"/>
      <c r="E1895" s="58"/>
      <c r="F1895" s="74"/>
    </row>
    <row r="1896" spans="1:6" ht="15.75" customHeight="1">
      <c r="A1896" s="163"/>
      <c r="B1896" s="6" t="s">
        <v>2052</v>
      </c>
      <c r="C1896" s="9"/>
      <c r="D1896" s="6"/>
      <c r="E1896" s="58"/>
      <c r="F1896" s="74"/>
    </row>
    <row r="1897" spans="1:6" ht="15">
      <c r="A1897" s="163"/>
      <c r="B1897" s="7" t="s">
        <v>2053</v>
      </c>
      <c r="C1897" s="9"/>
      <c r="D1897" s="6"/>
      <c r="E1897" s="58"/>
      <c r="F1897" s="74"/>
    </row>
    <row r="1898" spans="1:6" ht="15">
      <c r="A1898" s="163"/>
      <c r="B1898" s="6" t="s">
        <v>2054</v>
      </c>
      <c r="C1898" s="9"/>
      <c r="D1898" s="6"/>
      <c r="E1898" s="58"/>
      <c r="F1898" s="74"/>
    </row>
    <row r="1899" spans="1:6" ht="15.75" customHeight="1" thickBot="1">
      <c r="A1899" s="163"/>
      <c r="B1899" s="6" t="s">
        <v>2055</v>
      </c>
      <c r="C1899" s="169" t="s">
        <v>2056</v>
      </c>
      <c r="D1899" s="6">
        <v>250</v>
      </c>
      <c r="E1899" s="58">
        <v>16.5072</v>
      </c>
      <c r="F1899" s="74">
        <f>ROUND((100-E1899)/100*D1899,1)</f>
        <v>208.7</v>
      </c>
    </row>
    <row r="1900" spans="1:6" ht="15.75" thickBot="1">
      <c r="A1900" s="163"/>
      <c r="B1900" s="6" t="s">
        <v>2057</v>
      </c>
      <c r="C1900" s="169"/>
      <c r="D1900" s="6"/>
      <c r="E1900" s="58"/>
      <c r="F1900" s="74"/>
    </row>
    <row r="1901" spans="1:6" ht="15">
      <c r="A1901" s="163"/>
      <c r="B1901" s="7" t="s">
        <v>2058</v>
      </c>
      <c r="C1901" s="9"/>
      <c r="D1901" s="6"/>
      <c r="E1901" s="58"/>
      <c r="F1901" s="74"/>
    </row>
    <row r="1902" spans="1:6" ht="15">
      <c r="A1902" s="163"/>
      <c r="B1902" s="6" t="s">
        <v>1934</v>
      </c>
      <c r="C1902" s="9"/>
      <c r="D1902" s="6"/>
      <c r="E1902" s="58"/>
      <c r="F1902" s="74"/>
    </row>
    <row r="1903" spans="1:6" ht="15">
      <c r="A1903" s="163"/>
      <c r="B1903" s="6" t="s">
        <v>2059</v>
      </c>
      <c r="C1903" s="9"/>
      <c r="D1903" s="6">
        <v>160</v>
      </c>
      <c r="E1903" s="58">
        <v>17.22</v>
      </c>
      <c r="F1903" s="74">
        <f>ROUND((100-E1903)/100*D1903,1)</f>
        <v>132.4</v>
      </c>
    </row>
    <row r="1904" spans="1:6" ht="15">
      <c r="A1904" s="163"/>
      <c r="B1904" s="6" t="s">
        <v>1481</v>
      </c>
      <c r="C1904" s="197"/>
      <c r="D1904" s="6"/>
      <c r="E1904" s="58"/>
      <c r="F1904" s="74"/>
    </row>
    <row r="1905" spans="1:6" ht="15">
      <c r="A1905" s="163"/>
      <c r="B1905" s="6" t="s">
        <v>1486</v>
      </c>
      <c r="C1905" s="197"/>
      <c r="D1905" s="6"/>
      <c r="E1905" s="58"/>
      <c r="F1905" s="74"/>
    </row>
    <row r="1906" spans="1:6" ht="15">
      <c r="A1906" s="163"/>
      <c r="B1906" s="6" t="s">
        <v>1133</v>
      </c>
      <c r="C1906" s="197"/>
      <c r="D1906" s="6"/>
      <c r="E1906" s="58"/>
      <c r="F1906" s="74"/>
    </row>
    <row r="1907" spans="1:6" ht="15">
      <c r="A1907" s="163"/>
      <c r="B1907" s="6" t="s">
        <v>2060</v>
      </c>
      <c r="C1907" s="44"/>
      <c r="D1907" s="6"/>
      <c r="E1907" s="58"/>
      <c r="F1907" s="74"/>
    </row>
    <row r="1908" spans="1:6" ht="15.75" customHeight="1">
      <c r="A1908" s="163" t="s">
        <v>232</v>
      </c>
      <c r="B1908" s="6" t="s">
        <v>2061</v>
      </c>
      <c r="C1908" s="184" t="s">
        <v>2062</v>
      </c>
      <c r="D1908" s="6">
        <v>400</v>
      </c>
      <c r="E1908" s="58">
        <v>15.7275</v>
      </c>
      <c r="F1908" s="74">
        <f>ROUND((100-E1908)/100*D1908,1)</f>
        <v>337.1</v>
      </c>
    </row>
    <row r="1909" spans="1:6" ht="15">
      <c r="A1909" s="163"/>
      <c r="B1909" s="6" t="s">
        <v>2063</v>
      </c>
      <c r="C1909" s="184"/>
      <c r="D1909" s="6"/>
      <c r="E1909" s="58"/>
      <c r="F1909" s="74"/>
    </row>
    <row r="1910" spans="1:6" ht="17.25" customHeight="1">
      <c r="A1910" s="163"/>
      <c r="B1910" s="6" t="s">
        <v>2064</v>
      </c>
      <c r="C1910" s="184"/>
      <c r="D1910" s="6">
        <v>400</v>
      </c>
      <c r="E1910" s="58">
        <v>21.476</v>
      </c>
      <c r="F1910" s="74">
        <f>ROUND((100-E1910)/100*D1910,1)</f>
        <v>314.1</v>
      </c>
    </row>
    <row r="1911" spans="1:6" ht="17.25" customHeight="1">
      <c r="A1911" s="163"/>
      <c r="B1911" s="6" t="s">
        <v>2065</v>
      </c>
      <c r="C1911" s="184"/>
      <c r="D1911" s="6"/>
      <c r="E1911" s="58"/>
      <c r="F1911" s="74"/>
    </row>
    <row r="1912" spans="1:6" ht="17.25" customHeight="1">
      <c r="A1912" s="163"/>
      <c r="B1912" s="6" t="s">
        <v>2066</v>
      </c>
      <c r="C1912" s="184"/>
      <c r="D1912" s="6"/>
      <c r="E1912" s="58"/>
      <c r="F1912" s="74"/>
    </row>
    <row r="1913" spans="1:6" ht="17.25" customHeight="1">
      <c r="A1913" s="163"/>
      <c r="B1913" s="6" t="s">
        <v>2067</v>
      </c>
      <c r="C1913" s="9"/>
      <c r="D1913" s="6"/>
      <c r="E1913" s="58"/>
      <c r="F1913" s="74"/>
    </row>
    <row r="1914" spans="1:6" ht="15.75" customHeight="1">
      <c r="A1914" s="167" t="s">
        <v>755</v>
      </c>
      <c r="B1914" s="6" t="s">
        <v>2068</v>
      </c>
      <c r="C1914" s="164" t="s">
        <v>2069</v>
      </c>
      <c r="D1914" s="6">
        <v>630</v>
      </c>
      <c r="E1914" s="58">
        <v>22.763809523809524</v>
      </c>
      <c r="F1914" s="74">
        <f>ROUND((100-E1914)/100*D1914,1)</f>
        <v>486.6</v>
      </c>
    </row>
    <row r="1915" spans="1:6" ht="15.75" customHeight="1">
      <c r="A1915" s="167"/>
      <c r="B1915" s="6" t="s">
        <v>2070</v>
      </c>
      <c r="C1915" s="164"/>
      <c r="D1915" s="6"/>
      <c r="E1915" s="58"/>
      <c r="F1915" s="74"/>
    </row>
    <row r="1916" spans="1:6" ht="15" customHeight="1">
      <c r="A1916" s="167"/>
      <c r="B1916" s="6" t="s">
        <v>37</v>
      </c>
      <c r="C1916" s="164"/>
      <c r="D1916" s="6"/>
      <c r="E1916" s="58"/>
      <c r="F1916" s="74"/>
    </row>
    <row r="1917" spans="1:6" ht="15.75" customHeight="1">
      <c r="A1917" s="167"/>
      <c r="B1917" s="6" t="s">
        <v>2071</v>
      </c>
      <c r="C1917" s="164"/>
      <c r="D1917" s="6"/>
      <c r="E1917" s="58"/>
      <c r="F1917" s="74"/>
    </row>
    <row r="1918" spans="1:6" ht="15">
      <c r="A1918" s="167"/>
      <c r="B1918" s="6" t="s">
        <v>2072</v>
      </c>
      <c r="C1918" s="164"/>
      <c r="D1918" s="6"/>
      <c r="E1918" s="58"/>
      <c r="F1918" s="74"/>
    </row>
    <row r="1919" spans="1:6" ht="15">
      <c r="A1919" s="167"/>
      <c r="B1919" s="6" t="s">
        <v>2073</v>
      </c>
      <c r="C1919" s="164"/>
      <c r="D1919" s="6"/>
      <c r="E1919" s="58"/>
      <c r="F1919" s="74"/>
    </row>
    <row r="1920" spans="1:6" ht="15">
      <c r="A1920" s="167"/>
      <c r="B1920" s="6" t="s">
        <v>2074</v>
      </c>
      <c r="C1920" s="9"/>
      <c r="D1920" s="6">
        <v>400</v>
      </c>
      <c r="E1920" s="58">
        <v>31.4525</v>
      </c>
      <c r="F1920" s="74">
        <f>ROUND((100-E1920)/100*D1920,1)</f>
        <v>274.2</v>
      </c>
    </row>
    <row r="1921" spans="1:6" ht="15">
      <c r="A1921" s="167"/>
      <c r="B1921" s="6" t="s">
        <v>2075</v>
      </c>
      <c r="C1921" s="9"/>
      <c r="D1921" s="6"/>
      <c r="E1921" s="58"/>
      <c r="F1921" s="74"/>
    </row>
    <row r="1922" spans="1:6" ht="15">
      <c r="A1922" s="167"/>
      <c r="B1922" s="6" t="s">
        <v>2076</v>
      </c>
      <c r="C1922" s="9"/>
      <c r="D1922" s="6"/>
      <c r="E1922" s="58"/>
      <c r="F1922" s="74"/>
    </row>
    <row r="1923" spans="1:6" ht="15">
      <c r="A1923" s="167"/>
      <c r="B1923" s="6" t="s">
        <v>2077</v>
      </c>
      <c r="C1923" s="9"/>
      <c r="D1923" s="6"/>
      <c r="E1923" s="58"/>
      <c r="F1923" s="74"/>
    </row>
    <row r="1924" spans="1:6" ht="15">
      <c r="A1924" s="167"/>
      <c r="B1924" s="6" t="s">
        <v>210</v>
      </c>
      <c r="C1924" s="9"/>
      <c r="D1924" s="6"/>
      <c r="E1924" s="58"/>
      <c r="F1924" s="74"/>
    </row>
    <row r="1925" spans="1:6" ht="15">
      <c r="A1925" s="167"/>
      <c r="B1925" s="6" t="s">
        <v>374</v>
      </c>
      <c r="C1925" s="9"/>
      <c r="D1925" s="6"/>
      <c r="E1925" s="58"/>
      <c r="F1925" s="74"/>
    </row>
    <row r="1926" spans="1:6" ht="15">
      <c r="A1926" s="167"/>
      <c r="B1926" s="6" t="s">
        <v>2078</v>
      </c>
      <c r="C1926" s="9"/>
      <c r="D1926" s="6"/>
      <c r="E1926" s="58"/>
      <c r="F1926" s="74"/>
    </row>
    <row r="1927" spans="1:6" ht="17.25" customHeight="1" thickBot="1">
      <c r="A1927" s="163" t="s">
        <v>755</v>
      </c>
      <c r="B1927" s="6" t="s">
        <v>2079</v>
      </c>
      <c r="C1927" s="176" t="s">
        <v>2014</v>
      </c>
      <c r="D1927" s="6">
        <v>160</v>
      </c>
      <c r="E1927" s="58">
        <v>1.98625</v>
      </c>
      <c r="F1927" s="74">
        <f>ROUND((100-E1927)/100*D1927,1)</f>
        <v>156.8</v>
      </c>
    </row>
    <row r="1928" spans="1:6" ht="17.25" customHeight="1" thickBot="1">
      <c r="A1928" s="163"/>
      <c r="B1928" s="6" t="s">
        <v>2080</v>
      </c>
      <c r="C1928" s="176"/>
      <c r="D1928" s="6"/>
      <c r="E1928" s="58"/>
      <c r="F1928" s="74"/>
    </row>
    <row r="1929" spans="1:6" ht="15.75" customHeight="1">
      <c r="A1929" s="167" t="s">
        <v>755</v>
      </c>
      <c r="B1929" s="6" t="s">
        <v>2081</v>
      </c>
      <c r="C1929" s="184" t="s">
        <v>2082</v>
      </c>
      <c r="D1929" s="6">
        <v>630</v>
      </c>
      <c r="E1929" s="58">
        <v>22.071428571428573</v>
      </c>
      <c r="F1929" s="74">
        <f>ROUND((100-E1929)/100*D1929,1)</f>
        <v>491</v>
      </c>
    </row>
    <row r="1930" spans="1:6" ht="15">
      <c r="A1930" s="167"/>
      <c r="B1930" s="6" t="s">
        <v>2083</v>
      </c>
      <c r="C1930" s="184"/>
      <c r="D1930" s="6"/>
      <c r="E1930" s="58"/>
      <c r="F1930" s="74"/>
    </row>
    <row r="1931" spans="1:6" ht="15">
      <c r="A1931" s="167"/>
      <c r="B1931" s="6" t="s">
        <v>2084</v>
      </c>
      <c r="C1931" s="184"/>
      <c r="D1931" s="6"/>
      <c r="E1931" s="58"/>
      <c r="F1931" s="74"/>
    </row>
    <row r="1932" spans="1:6" ht="15">
      <c r="A1932" s="167"/>
      <c r="B1932" s="6" t="s">
        <v>2085</v>
      </c>
      <c r="C1932" s="184"/>
      <c r="D1932" s="6"/>
      <c r="E1932" s="58"/>
      <c r="F1932" s="74"/>
    </row>
    <row r="1933" spans="1:6" ht="15">
      <c r="A1933" s="167"/>
      <c r="B1933" s="6" t="s">
        <v>334</v>
      </c>
      <c r="C1933" s="184"/>
      <c r="D1933" s="6"/>
      <c r="E1933" s="58"/>
      <c r="F1933" s="74"/>
    </row>
    <row r="1934" spans="1:6" ht="15">
      <c r="A1934" s="167"/>
      <c r="B1934" s="6" t="s">
        <v>2086</v>
      </c>
      <c r="C1934" s="184"/>
      <c r="D1934" s="6"/>
      <c r="E1934" s="58"/>
      <c r="F1934" s="74"/>
    </row>
    <row r="1935" spans="1:6" ht="15">
      <c r="A1935" s="167"/>
      <c r="B1935" s="6" t="s">
        <v>2087</v>
      </c>
      <c r="C1935" s="184"/>
      <c r="D1935" s="6"/>
      <c r="E1935" s="58"/>
      <c r="F1935" s="74"/>
    </row>
    <row r="1936" spans="1:6" ht="15">
      <c r="A1936" s="167"/>
      <c r="B1936" s="6" t="s">
        <v>2088</v>
      </c>
      <c r="C1936" s="9"/>
      <c r="D1936" s="6"/>
      <c r="E1936" s="58"/>
      <c r="F1936" s="74"/>
    </row>
    <row r="1937" spans="1:6" ht="15">
      <c r="A1937" s="167"/>
      <c r="B1937" s="6" t="s">
        <v>2089</v>
      </c>
      <c r="C1937" s="9"/>
      <c r="D1937" s="6"/>
      <c r="E1937" s="58"/>
      <c r="F1937" s="74"/>
    </row>
    <row r="1938" spans="1:6" ht="15">
      <c r="A1938" s="167"/>
      <c r="B1938" s="6" t="s">
        <v>2090</v>
      </c>
      <c r="C1938" s="9"/>
      <c r="D1938" s="6"/>
      <c r="E1938" s="58"/>
      <c r="F1938" s="74"/>
    </row>
    <row r="1939" spans="1:6" ht="15">
      <c r="A1939" s="167"/>
      <c r="B1939" s="6" t="s">
        <v>1481</v>
      </c>
      <c r="C1939" s="9"/>
      <c r="D1939" s="6"/>
      <c r="E1939" s="58"/>
      <c r="F1939" s="74"/>
    </row>
    <row r="1940" spans="1:6" ht="15">
      <c r="A1940" s="167"/>
      <c r="B1940" s="6" t="s">
        <v>2091</v>
      </c>
      <c r="C1940" s="9"/>
      <c r="D1940" s="6"/>
      <c r="E1940" s="58"/>
      <c r="F1940" s="74"/>
    </row>
    <row r="1941" spans="1:6" ht="15">
      <c r="A1941" s="167"/>
      <c r="B1941" s="6" t="s">
        <v>2092</v>
      </c>
      <c r="C1941" s="9"/>
      <c r="D1941" s="6">
        <v>630</v>
      </c>
      <c r="E1941" s="58">
        <v>31.432380952380953</v>
      </c>
      <c r="F1941" s="74">
        <f>ROUND((100-E1941)/100*D1941,1)</f>
        <v>432</v>
      </c>
    </row>
    <row r="1942" spans="1:6" ht="15">
      <c r="A1942" s="167"/>
      <c r="B1942" s="6" t="s">
        <v>2093</v>
      </c>
      <c r="C1942" s="9"/>
      <c r="D1942" s="6"/>
      <c r="E1942" s="58"/>
      <c r="F1942" s="74"/>
    </row>
    <row r="1943" spans="1:6" ht="15">
      <c r="A1943" s="167"/>
      <c r="B1943" s="6" t="s">
        <v>2094</v>
      </c>
      <c r="C1943" s="9"/>
      <c r="D1943" s="6"/>
      <c r="E1943" s="58"/>
      <c r="F1943" s="74"/>
    </row>
    <row r="1944" spans="1:6" ht="15">
      <c r="A1944" s="167"/>
      <c r="B1944" s="6" t="s">
        <v>2095</v>
      </c>
      <c r="C1944" s="9"/>
      <c r="D1944" s="6"/>
      <c r="E1944" s="58"/>
      <c r="F1944" s="74"/>
    </row>
    <row r="1945" spans="1:6" ht="15">
      <c r="A1945" s="167"/>
      <c r="B1945" s="6" t="s">
        <v>2096</v>
      </c>
      <c r="C1945" s="9"/>
      <c r="D1945" s="6"/>
      <c r="E1945" s="58"/>
      <c r="F1945" s="74"/>
    </row>
    <row r="1946" spans="1:6" ht="15">
      <c r="A1946" s="167"/>
      <c r="B1946" s="6" t="s">
        <v>2097</v>
      </c>
      <c r="C1946" s="9"/>
      <c r="D1946" s="6"/>
      <c r="E1946" s="58"/>
      <c r="F1946" s="74"/>
    </row>
    <row r="1947" spans="1:6" ht="15">
      <c r="A1947" s="167"/>
      <c r="B1947" s="6" t="s">
        <v>2098</v>
      </c>
      <c r="C1947" s="9"/>
      <c r="D1947" s="6"/>
      <c r="E1947" s="58"/>
      <c r="F1947" s="74"/>
    </row>
    <row r="1948" spans="1:6" ht="15.75" thickBot="1">
      <c r="A1948" s="167"/>
      <c r="B1948" s="6" t="s">
        <v>2099</v>
      </c>
      <c r="C1948" s="9"/>
      <c r="D1948" s="6"/>
      <c r="E1948" s="58"/>
      <c r="F1948" s="74"/>
    </row>
    <row r="1949" spans="1:6" ht="15.75" customHeight="1" thickBot="1">
      <c r="A1949" s="163" t="s">
        <v>232</v>
      </c>
      <c r="B1949" s="6" t="s">
        <v>2100</v>
      </c>
      <c r="C1949" s="180" t="s">
        <v>2101</v>
      </c>
      <c r="D1949" s="6">
        <v>400</v>
      </c>
      <c r="E1949" s="58">
        <v>8.0465</v>
      </c>
      <c r="F1949" s="74">
        <f>ROUND((100-E1949)/100*D1949,1)</f>
        <v>367.8</v>
      </c>
    </row>
    <row r="1950" spans="1:6" ht="15.75" thickBot="1">
      <c r="A1950" s="163"/>
      <c r="B1950" s="6" t="s">
        <v>40</v>
      </c>
      <c r="C1950" s="180"/>
      <c r="D1950" s="6"/>
      <c r="E1950" s="58"/>
      <c r="F1950" s="74"/>
    </row>
    <row r="1951" spans="1:6" ht="48" customHeight="1">
      <c r="A1951" s="195" t="s">
        <v>755</v>
      </c>
      <c r="B1951" s="6" t="s">
        <v>2102</v>
      </c>
      <c r="C1951" s="196" t="s">
        <v>2103</v>
      </c>
      <c r="D1951" s="6">
        <v>630</v>
      </c>
      <c r="E1951" s="58">
        <v>13.09</v>
      </c>
      <c r="F1951" s="74">
        <f>ROUND((100-E1951)/100*D1951,1)</f>
        <v>547.5</v>
      </c>
    </row>
    <row r="1952" spans="1:6" ht="15.75" customHeight="1">
      <c r="A1952" s="195"/>
      <c r="B1952" s="6" t="s">
        <v>2104</v>
      </c>
      <c r="C1952" s="196"/>
      <c r="D1952" s="6"/>
      <c r="E1952" s="58"/>
      <c r="F1952" s="74"/>
    </row>
    <row r="1953" spans="1:6" ht="15.75" customHeight="1">
      <c r="A1953" s="195"/>
      <c r="B1953" s="6" t="s">
        <v>2105</v>
      </c>
      <c r="C1953" s="196"/>
      <c r="D1953" s="6"/>
      <c r="E1953" s="58"/>
      <c r="F1953" s="74"/>
    </row>
    <row r="1954" spans="1:6" ht="15.75" customHeight="1">
      <c r="A1954" s="195"/>
      <c r="B1954" s="6" t="s">
        <v>2106</v>
      </c>
      <c r="C1954" s="196"/>
      <c r="D1954" s="6"/>
      <c r="E1954" s="58"/>
      <c r="F1954" s="74"/>
    </row>
    <row r="1955" spans="1:6" ht="15.75" customHeight="1">
      <c r="A1955" s="195"/>
      <c r="B1955" s="6" t="s">
        <v>2107</v>
      </c>
      <c r="C1955" s="196"/>
      <c r="D1955" s="6"/>
      <c r="E1955" s="58"/>
      <c r="F1955" s="74"/>
    </row>
    <row r="1956" spans="1:6" ht="15.75" customHeight="1">
      <c r="A1956" s="195"/>
      <c r="B1956" s="6" t="s">
        <v>41</v>
      </c>
      <c r="C1956" s="196"/>
      <c r="D1956" s="6"/>
      <c r="E1956" s="58"/>
      <c r="F1956" s="74"/>
    </row>
    <row r="1957" spans="1:6" ht="15">
      <c r="A1957" s="195"/>
      <c r="B1957" s="6" t="s">
        <v>248</v>
      </c>
      <c r="C1957" s="196"/>
      <c r="D1957" s="6"/>
      <c r="E1957" s="58"/>
      <c r="F1957" s="74"/>
    </row>
    <row r="1958" spans="1:6" ht="15">
      <c r="A1958" s="195"/>
      <c r="B1958" s="6" t="s">
        <v>2108</v>
      </c>
      <c r="C1958" s="196"/>
      <c r="D1958" s="6">
        <v>630</v>
      </c>
      <c r="E1958" s="58">
        <v>22.43873015873016</v>
      </c>
      <c r="F1958" s="74">
        <f>ROUND((100-E1958)/100*D1958,1)</f>
        <v>488.6</v>
      </c>
    </row>
    <row r="1959" spans="1:6" ht="15" customHeight="1">
      <c r="A1959" s="195"/>
      <c r="B1959" s="6" t="s">
        <v>2109</v>
      </c>
      <c r="C1959" s="196"/>
      <c r="D1959" s="6"/>
      <c r="E1959" s="58"/>
      <c r="F1959" s="74"/>
    </row>
    <row r="1960" spans="1:6" ht="15">
      <c r="A1960" s="195"/>
      <c r="B1960" s="6" t="s">
        <v>2110</v>
      </c>
      <c r="C1960" s="196"/>
      <c r="D1960" s="6"/>
      <c r="E1960" s="58"/>
      <c r="F1960" s="74"/>
    </row>
    <row r="1961" spans="1:6" ht="15.75" customHeight="1" thickBot="1">
      <c r="A1961" s="195"/>
      <c r="B1961" s="6" t="s">
        <v>2111</v>
      </c>
      <c r="C1961" s="169" t="s">
        <v>2112</v>
      </c>
      <c r="D1961" s="6">
        <v>400</v>
      </c>
      <c r="E1961" s="58">
        <v>29.677</v>
      </c>
      <c r="F1961" s="74">
        <f>ROUND((100-E1961)/100*D1961,1)</f>
        <v>281.3</v>
      </c>
    </row>
    <row r="1962" spans="1:6" ht="15.75" thickBot="1">
      <c r="A1962" s="195"/>
      <c r="B1962" s="6" t="s">
        <v>2113</v>
      </c>
      <c r="C1962" s="169"/>
      <c r="D1962" s="6"/>
      <c r="E1962" s="58"/>
      <c r="F1962" s="74"/>
    </row>
    <row r="1963" spans="1:6" ht="15.75" thickBot="1">
      <c r="A1963" s="195"/>
      <c r="B1963" s="6" t="s">
        <v>2114</v>
      </c>
      <c r="C1963" s="169"/>
      <c r="D1963" s="6"/>
      <c r="E1963" s="58"/>
      <c r="F1963" s="74"/>
    </row>
    <row r="1964" spans="1:6" ht="17.25" customHeight="1" thickBot="1">
      <c r="A1964" s="195"/>
      <c r="B1964" s="6" t="s">
        <v>2115</v>
      </c>
      <c r="C1964" s="169"/>
      <c r="D1964" s="6"/>
      <c r="E1964" s="58"/>
      <c r="F1964" s="74"/>
    </row>
    <row r="1965" spans="1:6" ht="15" customHeight="1" thickBot="1">
      <c r="A1965" s="195"/>
      <c r="B1965" s="6" t="s">
        <v>2116</v>
      </c>
      <c r="C1965" s="169"/>
      <c r="D1965" s="6"/>
      <c r="E1965" s="58"/>
      <c r="F1965" s="74"/>
    </row>
    <row r="1966" spans="1:6" ht="15" customHeight="1" thickBot="1">
      <c r="A1966" s="195"/>
      <c r="B1966" s="6" t="s">
        <v>2117</v>
      </c>
      <c r="C1966" s="169"/>
      <c r="D1966" s="6"/>
      <c r="E1966" s="58"/>
      <c r="F1966" s="74"/>
    </row>
    <row r="1967" spans="1:6" ht="15" customHeight="1">
      <c r="A1967" s="195"/>
      <c r="B1967" s="6" t="s">
        <v>2118</v>
      </c>
      <c r="C1967" s="9"/>
      <c r="D1967" s="6"/>
      <c r="E1967" s="58"/>
      <c r="F1967" s="74"/>
    </row>
    <row r="1968" spans="1:6" ht="15">
      <c r="A1968" s="195"/>
      <c r="B1968" s="6" t="s">
        <v>2119</v>
      </c>
      <c r="C1968" s="9"/>
      <c r="D1968" s="6"/>
      <c r="E1968" s="58"/>
      <c r="F1968" s="74"/>
    </row>
    <row r="1969" spans="1:6" ht="15">
      <c r="A1969" s="195"/>
      <c r="B1969" s="6" t="s">
        <v>2120</v>
      </c>
      <c r="C1969" s="9"/>
      <c r="D1969" s="6"/>
      <c r="E1969" s="58"/>
      <c r="F1969" s="74"/>
    </row>
    <row r="1970" spans="1:6" ht="15">
      <c r="A1970" s="195"/>
      <c r="B1970" s="6" t="s">
        <v>2121</v>
      </c>
      <c r="C1970" s="9"/>
      <c r="D1970" s="6"/>
      <c r="E1970" s="58"/>
      <c r="F1970" s="74"/>
    </row>
    <row r="1971" spans="1:6" ht="17.25" customHeight="1">
      <c r="A1971" s="195"/>
      <c r="B1971" s="6" t="s">
        <v>2122</v>
      </c>
      <c r="C1971" s="9"/>
      <c r="D1971" s="6"/>
      <c r="E1971" s="58"/>
      <c r="F1971" s="74"/>
    </row>
    <row r="1972" spans="1:6" ht="17.25" customHeight="1">
      <c r="A1972" s="195"/>
      <c r="B1972" s="6" t="s">
        <v>2123</v>
      </c>
      <c r="C1972" s="164" t="s">
        <v>2124</v>
      </c>
      <c r="D1972" s="6">
        <v>400</v>
      </c>
      <c r="E1972" s="58">
        <v>18.86</v>
      </c>
      <c r="F1972" s="74">
        <f>ROUND((100-E1972)/100*D1972,1)</f>
        <v>324.6</v>
      </c>
    </row>
    <row r="1973" spans="1:6" ht="17.25" customHeight="1">
      <c r="A1973" s="195"/>
      <c r="B1973" s="6" t="s">
        <v>2125</v>
      </c>
      <c r="C1973" s="164"/>
      <c r="D1973" s="6"/>
      <c r="E1973" s="58"/>
      <c r="F1973" s="74"/>
    </row>
    <row r="1974" spans="1:6" ht="17.25" customHeight="1">
      <c r="A1974" s="195"/>
      <c r="B1974" s="6" t="s">
        <v>334</v>
      </c>
      <c r="C1974" s="164"/>
      <c r="D1974" s="6"/>
      <c r="E1974" s="58"/>
      <c r="F1974" s="74"/>
    </row>
    <row r="1975" spans="1:6" ht="17.25" customHeight="1">
      <c r="A1975" s="195"/>
      <c r="B1975" s="6" t="s">
        <v>2126</v>
      </c>
      <c r="C1975" s="164"/>
      <c r="D1975" s="6"/>
      <c r="E1975" s="58"/>
      <c r="F1975" s="74"/>
    </row>
    <row r="1976" spans="1:6" ht="17.25" customHeight="1">
      <c r="A1976" s="195"/>
      <c r="B1976" s="6" t="s">
        <v>2127</v>
      </c>
      <c r="C1976" s="164"/>
      <c r="D1976" s="6"/>
      <c r="E1976" s="58"/>
      <c r="F1976" s="74"/>
    </row>
    <row r="1977" spans="1:6" ht="17.25" customHeight="1">
      <c r="A1977" s="195"/>
      <c r="B1977" s="6" t="s">
        <v>2128</v>
      </c>
      <c r="C1977" s="164"/>
      <c r="D1977" s="6"/>
      <c r="E1977" s="58"/>
      <c r="F1977" s="74"/>
    </row>
    <row r="1978" spans="1:6" ht="17.25" customHeight="1">
      <c r="A1978" s="195"/>
      <c r="B1978" s="6" t="s">
        <v>2129</v>
      </c>
      <c r="C1978" s="9"/>
      <c r="D1978" s="6">
        <v>250</v>
      </c>
      <c r="E1978" s="58">
        <v>18.9996</v>
      </c>
      <c r="F1978" s="74">
        <f>ROUND((100-E1978)/100*D1978,1)</f>
        <v>202.5</v>
      </c>
    </row>
    <row r="1979" spans="1:6" ht="17.25" customHeight="1">
      <c r="A1979" s="195"/>
      <c r="B1979" s="6" t="s">
        <v>2130</v>
      </c>
      <c r="C1979" s="9"/>
      <c r="D1979" s="6"/>
      <c r="E1979" s="58"/>
      <c r="F1979" s="74"/>
    </row>
    <row r="1980" spans="1:6" ht="17.25" customHeight="1">
      <c r="A1980" s="195"/>
      <c r="B1980" s="6" t="s">
        <v>2131</v>
      </c>
      <c r="C1980" s="9"/>
      <c r="D1980" s="6"/>
      <c r="E1980" s="58"/>
      <c r="F1980" s="74"/>
    </row>
    <row r="1981" spans="1:6" ht="17.25" customHeight="1">
      <c r="A1981" s="195"/>
      <c r="B1981" s="6" t="s">
        <v>2132</v>
      </c>
      <c r="C1981" s="9"/>
      <c r="D1981" s="6"/>
      <c r="E1981" s="58"/>
      <c r="F1981" s="74"/>
    </row>
    <row r="1982" spans="1:6" ht="17.25" customHeight="1">
      <c r="A1982" s="195"/>
      <c r="B1982" s="6" t="s">
        <v>2133</v>
      </c>
      <c r="C1982" s="9"/>
      <c r="D1982" s="6"/>
      <c r="E1982" s="58"/>
      <c r="F1982" s="74"/>
    </row>
    <row r="1983" spans="1:6" ht="17.25" customHeight="1">
      <c r="A1983" s="195"/>
      <c r="B1983" s="6" t="s">
        <v>2134</v>
      </c>
      <c r="C1983" s="9"/>
      <c r="D1983" s="6"/>
      <c r="E1983" s="58"/>
      <c r="F1983" s="74"/>
    </row>
    <row r="1984" spans="1:6" ht="17.25" customHeight="1">
      <c r="A1984" s="163" t="s">
        <v>232</v>
      </c>
      <c r="B1984" s="6" t="s">
        <v>2135</v>
      </c>
      <c r="C1984" s="9"/>
      <c r="D1984" s="6">
        <v>630</v>
      </c>
      <c r="E1984" s="58">
        <v>18.00761904761905</v>
      </c>
      <c r="F1984" s="74">
        <f>ROUND((100-E1984)/100*D1984,1)</f>
        <v>516.6</v>
      </c>
    </row>
    <row r="1985" spans="1:6" ht="17.25" customHeight="1">
      <c r="A1985" s="163"/>
      <c r="B1985" s="6" t="s">
        <v>2136</v>
      </c>
      <c r="C1985" s="164" t="s">
        <v>2137</v>
      </c>
      <c r="D1985" s="6"/>
      <c r="E1985" s="58"/>
      <c r="F1985" s="74"/>
    </row>
    <row r="1986" spans="1:6" ht="27" customHeight="1">
      <c r="A1986" s="163"/>
      <c r="B1986" s="9" t="s">
        <v>2138</v>
      </c>
      <c r="C1986" s="164"/>
      <c r="D1986" s="6"/>
      <c r="E1986" s="58"/>
      <c r="F1986" s="74"/>
    </row>
    <row r="1987" spans="1:6" ht="17.25" customHeight="1">
      <c r="A1987" s="163"/>
      <c r="B1987" s="6" t="s">
        <v>1321</v>
      </c>
      <c r="C1987" s="164"/>
      <c r="D1987" s="6"/>
      <c r="E1987" s="58"/>
      <c r="F1987" s="74"/>
    </row>
    <row r="1988" spans="1:6" ht="17.25" customHeight="1">
      <c r="A1988" s="163"/>
      <c r="B1988" s="6" t="s">
        <v>2139</v>
      </c>
      <c r="C1988" s="164"/>
      <c r="D1988" s="6"/>
      <c r="E1988" s="58"/>
      <c r="F1988" s="74"/>
    </row>
    <row r="1989" spans="1:6" ht="17.25" customHeight="1">
      <c r="A1989" s="163"/>
      <c r="B1989" s="6" t="s">
        <v>1762</v>
      </c>
      <c r="C1989" s="164"/>
      <c r="D1989" s="6"/>
      <c r="E1989" s="58"/>
      <c r="F1989" s="74"/>
    </row>
    <row r="1990" spans="1:6" ht="17.25" customHeight="1">
      <c r="A1990" s="163"/>
      <c r="B1990" s="6" t="s">
        <v>2140</v>
      </c>
      <c r="C1990" s="9"/>
      <c r="D1990" s="6">
        <v>400</v>
      </c>
      <c r="E1990" s="58">
        <v>1.10675</v>
      </c>
      <c r="F1990" s="74">
        <f>ROUND((100-E1990)/100*D1990,1)</f>
        <v>395.6</v>
      </c>
    </row>
    <row r="1991" spans="1:6" ht="27" customHeight="1">
      <c r="A1991" s="163"/>
      <c r="B1991" s="9" t="s">
        <v>2141</v>
      </c>
      <c r="C1991" s="9"/>
      <c r="D1991" s="6"/>
      <c r="E1991" s="58"/>
      <c r="F1991" s="74"/>
    </row>
    <row r="1992" spans="1:6" ht="17.25" customHeight="1">
      <c r="A1992" s="167" t="s">
        <v>755</v>
      </c>
      <c r="B1992" s="6" t="s">
        <v>2142</v>
      </c>
      <c r="C1992" s="9"/>
      <c r="D1992" s="6">
        <v>400</v>
      </c>
      <c r="E1992" s="58">
        <v>14.86225</v>
      </c>
      <c r="F1992" s="74">
        <f>ROUND((100-E1992)/100*D1992,1)</f>
        <v>340.6</v>
      </c>
    </row>
    <row r="1993" spans="1:6" ht="17.25" customHeight="1" thickBot="1">
      <c r="A1993" s="167"/>
      <c r="B1993" s="6" t="s">
        <v>2143</v>
      </c>
      <c r="C1993" s="169" t="s">
        <v>2144</v>
      </c>
      <c r="D1993" s="6"/>
      <c r="E1993" s="58"/>
      <c r="F1993" s="74"/>
    </row>
    <row r="1994" spans="1:6" ht="17.25" customHeight="1" thickBot="1">
      <c r="A1994" s="167"/>
      <c r="B1994" s="6" t="s">
        <v>2145</v>
      </c>
      <c r="C1994" s="169"/>
      <c r="D1994" s="6"/>
      <c r="E1994" s="58"/>
      <c r="F1994" s="74"/>
    </row>
    <row r="1995" spans="1:6" ht="17.25" customHeight="1" thickBot="1">
      <c r="A1995" s="167"/>
      <c r="B1995" s="6" t="s">
        <v>2146</v>
      </c>
      <c r="C1995" s="169"/>
      <c r="D1995" s="6"/>
      <c r="E1995" s="58"/>
      <c r="F1995" s="74"/>
    </row>
    <row r="1996" spans="1:6" ht="17.25" customHeight="1">
      <c r="A1996" s="167"/>
      <c r="B1996" s="6" t="s">
        <v>2147</v>
      </c>
      <c r="C1996" s="9"/>
      <c r="D1996" s="6"/>
      <c r="E1996" s="58"/>
      <c r="F1996" s="74"/>
    </row>
    <row r="1997" spans="1:6" ht="17.25" customHeight="1">
      <c r="A1997" s="167"/>
      <c r="B1997" s="6" t="s">
        <v>2148</v>
      </c>
      <c r="C1997" s="9"/>
      <c r="D1997" s="6">
        <v>400</v>
      </c>
      <c r="E1997" s="58">
        <v>33.81</v>
      </c>
      <c r="F1997" s="74">
        <f>ROUND((100-E1997)/100*D1997,1)</f>
        <v>264.8</v>
      </c>
    </row>
    <row r="1998" spans="1:6" ht="17.25" customHeight="1">
      <c r="A1998" s="167"/>
      <c r="B1998" s="6" t="s">
        <v>2149</v>
      </c>
      <c r="C1998" s="106"/>
      <c r="D1998" s="6"/>
      <c r="E1998" s="58"/>
      <c r="F1998" s="74"/>
    </row>
    <row r="1999" spans="1:6" ht="17.25" customHeight="1">
      <c r="A1999" s="167"/>
      <c r="B1999" s="6" t="s">
        <v>2150</v>
      </c>
      <c r="C1999" s="9"/>
      <c r="D1999" s="6"/>
      <c r="E1999" s="58"/>
      <c r="F1999" s="74"/>
    </row>
    <row r="2000" spans="1:6" ht="17.25" customHeight="1">
      <c r="A2000" s="167"/>
      <c r="B2000" s="6" t="s">
        <v>2151</v>
      </c>
      <c r="C2000" s="9"/>
      <c r="D2000" s="6"/>
      <c r="E2000" s="58"/>
      <c r="F2000" s="74"/>
    </row>
    <row r="2001" spans="1:6" ht="17.25" customHeight="1">
      <c r="A2001" s="167"/>
      <c r="B2001" s="6" t="s">
        <v>2152</v>
      </c>
      <c r="C2001" s="9"/>
      <c r="D2001" s="6"/>
      <c r="E2001" s="58"/>
      <c r="F2001" s="74"/>
    </row>
    <row r="2002" spans="1:6" ht="17.25" customHeight="1">
      <c r="A2002" s="167"/>
      <c r="B2002" s="6" t="s">
        <v>2153</v>
      </c>
      <c r="C2002" s="9"/>
      <c r="D2002" s="6"/>
      <c r="E2002" s="58"/>
      <c r="F2002" s="74"/>
    </row>
    <row r="2003" spans="1:6" ht="17.25" customHeight="1">
      <c r="A2003" s="167"/>
      <c r="B2003" s="7" t="s">
        <v>2154</v>
      </c>
      <c r="C2003" s="9"/>
      <c r="D2003" s="6"/>
      <c r="E2003" s="58"/>
      <c r="F2003" s="74"/>
    </row>
    <row r="2004" spans="1:6" ht="17.25" customHeight="1">
      <c r="A2004" s="167"/>
      <c r="B2004" s="7" t="s">
        <v>2155</v>
      </c>
      <c r="C2004" s="9"/>
      <c r="D2004" s="6"/>
      <c r="E2004" s="58"/>
      <c r="F2004" s="74"/>
    </row>
    <row r="2005" spans="1:6" ht="17.25" customHeight="1">
      <c r="A2005" s="167"/>
      <c r="B2005" s="7" t="s">
        <v>337</v>
      </c>
      <c r="C2005" s="9"/>
      <c r="D2005" s="6"/>
      <c r="E2005" s="58"/>
      <c r="F2005" s="74"/>
    </row>
    <row r="2006" spans="1:6" ht="17.25" customHeight="1">
      <c r="A2006" s="167"/>
      <c r="B2006" s="7" t="s">
        <v>2156</v>
      </c>
      <c r="C2006" s="9"/>
      <c r="D2006" s="6"/>
      <c r="E2006" s="58"/>
      <c r="F2006" s="74"/>
    </row>
    <row r="2007" spans="1:6" ht="17.25" customHeight="1">
      <c r="A2007" s="167"/>
      <c r="B2007" s="7" t="s">
        <v>2157</v>
      </c>
      <c r="C2007" s="9"/>
      <c r="D2007" s="6"/>
      <c r="E2007" s="58"/>
      <c r="F2007" s="74"/>
    </row>
    <row r="2008" spans="1:6" ht="17.25" customHeight="1">
      <c r="A2008" s="167"/>
      <c r="B2008" s="7" t="s">
        <v>151</v>
      </c>
      <c r="C2008" s="9"/>
      <c r="D2008" s="6"/>
      <c r="E2008" s="58"/>
      <c r="F2008" s="74"/>
    </row>
    <row r="2009" spans="1:6" ht="17.25" customHeight="1" thickBot="1">
      <c r="A2009" s="167"/>
      <c r="B2009" s="6" t="s">
        <v>2158</v>
      </c>
      <c r="C2009" s="169" t="s">
        <v>2159</v>
      </c>
      <c r="D2009" s="6">
        <v>630</v>
      </c>
      <c r="E2009" s="58">
        <v>22.9</v>
      </c>
      <c r="F2009" s="74">
        <f>ROUND((100-E2009)/100*D2009,1)</f>
        <v>485.7</v>
      </c>
    </row>
    <row r="2010" spans="1:6" ht="17.25" customHeight="1" thickBot="1">
      <c r="A2010" s="167"/>
      <c r="B2010" s="7" t="s">
        <v>2160</v>
      </c>
      <c r="C2010" s="169"/>
      <c r="D2010" s="6"/>
      <c r="E2010" s="58"/>
      <c r="F2010" s="74"/>
    </row>
    <row r="2011" spans="1:6" ht="17.25" customHeight="1" thickBot="1">
      <c r="A2011" s="167"/>
      <c r="B2011" s="7" t="s">
        <v>2161</v>
      </c>
      <c r="C2011" s="169"/>
      <c r="D2011" s="6"/>
      <c r="E2011" s="58"/>
      <c r="F2011" s="74"/>
    </row>
    <row r="2012" spans="1:6" ht="17.25" customHeight="1">
      <c r="A2012" s="167"/>
      <c r="B2012" s="7" t="s">
        <v>2162</v>
      </c>
      <c r="C2012" s="9"/>
      <c r="D2012" s="6"/>
      <c r="E2012" s="58"/>
      <c r="F2012" s="74"/>
    </row>
    <row r="2013" spans="1:6" ht="17.25" customHeight="1">
      <c r="A2013" s="167"/>
      <c r="B2013" s="7" t="s">
        <v>2163</v>
      </c>
      <c r="C2013" s="9"/>
      <c r="D2013" s="6"/>
      <c r="E2013" s="58"/>
      <c r="F2013" s="74"/>
    </row>
    <row r="2014" spans="1:6" ht="17.25" customHeight="1">
      <c r="A2014" s="167"/>
      <c r="B2014" s="7" t="s">
        <v>2164</v>
      </c>
      <c r="C2014" s="9"/>
      <c r="D2014" s="6"/>
      <c r="E2014" s="58"/>
      <c r="F2014" s="74"/>
    </row>
    <row r="2015" spans="1:6" ht="17.25" customHeight="1">
      <c r="A2015" s="167"/>
      <c r="B2015" s="7" t="s">
        <v>2165</v>
      </c>
      <c r="C2015" s="9"/>
      <c r="D2015" s="6"/>
      <c r="E2015" s="58"/>
      <c r="F2015" s="74"/>
    </row>
    <row r="2016" spans="1:6" ht="17.25" customHeight="1">
      <c r="A2016" s="167"/>
      <c r="B2016" s="7" t="s">
        <v>2166</v>
      </c>
      <c r="C2016" s="9"/>
      <c r="D2016" s="6"/>
      <c r="E2016" s="58"/>
      <c r="F2016" s="74"/>
    </row>
    <row r="2017" spans="1:6" ht="17.25" customHeight="1">
      <c r="A2017" s="167"/>
      <c r="B2017" s="7" t="s">
        <v>2167</v>
      </c>
      <c r="C2017" s="9"/>
      <c r="D2017" s="6"/>
      <c r="E2017" s="58"/>
      <c r="F2017" s="74"/>
    </row>
    <row r="2018" spans="1:6" ht="17.25" customHeight="1">
      <c r="A2018" s="167"/>
      <c r="B2018" s="6" t="s">
        <v>2168</v>
      </c>
      <c r="C2018" s="9"/>
      <c r="D2018" s="6">
        <v>400</v>
      </c>
      <c r="E2018" s="58">
        <v>38.589</v>
      </c>
      <c r="F2018" s="74">
        <f>ROUND((100-E2018)/100*D2018,1)</f>
        <v>245.6</v>
      </c>
    </row>
    <row r="2019" spans="1:6" ht="17.25" customHeight="1">
      <c r="A2019" s="167"/>
      <c r="B2019" s="7" t="s">
        <v>2169</v>
      </c>
      <c r="C2019" s="9"/>
      <c r="D2019" s="6"/>
      <c r="E2019" s="58"/>
      <c r="F2019" s="74"/>
    </row>
    <row r="2020" spans="1:6" ht="17.25" customHeight="1">
      <c r="A2020" s="167"/>
      <c r="B2020" s="7" t="s">
        <v>2170</v>
      </c>
      <c r="C2020" s="9"/>
      <c r="D2020" s="6"/>
      <c r="E2020" s="58"/>
      <c r="F2020" s="74"/>
    </row>
    <row r="2021" spans="1:6" ht="17.25" customHeight="1">
      <c r="A2021" s="167"/>
      <c r="B2021" s="7" t="s">
        <v>2165</v>
      </c>
      <c r="C2021" s="9"/>
      <c r="D2021" s="6"/>
      <c r="E2021" s="58"/>
      <c r="F2021" s="74"/>
    </row>
    <row r="2022" spans="1:6" ht="17.25" customHeight="1">
      <c r="A2022" s="167"/>
      <c r="B2022" s="7" t="s">
        <v>2171</v>
      </c>
      <c r="C2022" s="9"/>
      <c r="D2022" s="6"/>
      <c r="E2022" s="58"/>
      <c r="F2022" s="74"/>
    </row>
    <row r="2023" spans="1:6" ht="17.25" customHeight="1">
      <c r="A2023" s="167"/>
      <c r="B2023" s="7" t="s">
        <v>2172</v>
      </c>
      <c r="C2023" s="9"/>
      <c r="D2023" s="6"/>
      <c r="E2023" s="58"/>
      <c r="F2023" s="74"/>
    </row>
    <row r="2024" spans="1:6" ht="17.25" customHeight="1">
      <c r="A2024" s="167"/>
      <c r="B2024" s="7" t="s">
        <v>2173</v>
      </c>
      <c r="C2024" s="9"/>
      <c r="D2024" s="6"/>
      <c r="E2024" s="58"/>
      <c r="F2024" s="74"/>
    </row>
    <row r="2025" spans="1:6" ht="17.25" customHeight="1">
      <c r="A2025" s="167"/>
      <c r="B2025" s="7" t="s">
        <v>2174</v>
      </c>
      <c r="C2025" s="9"/>
      <c r="D2025" s="6"/>
      <c r="E2025" s="58"/>
      <c r="F2025" s="74"/>
    </row>
    <row r="2026" spans="1:6" ht="17.25" customHeight="1">
      <c r="A2026" s="163" t="s">
        <v>232</v>
      </c>
      <c r="B2026" s="6" t="s">
        <v>2175</v>
      </c>
      <c r="C2026" s="9"/>
      <c r="D2026" s="6">
        <v>400</v>
      </c>
      <c r="E2026" s="58">
        <v>33.7225</v>
      </c>
      <c r="F2026" s="74">
        <f>ROUND((100-E2026)/100*D2026,1)</f>
        <v>265.1</v>
      </c>
    </row>
    <row r="2027" spans="1:6" ht="17.25" customHeight="1" thickBot="1">
      <c r="A2027" s="163"/>
      <c r="B2027" s="7" t="s">
        <v>2176</v>
      </c>
      <c r="C2027" s="169" t="s">
        <v>2177</v>
      </c>
      <c r="D2027" s="6"/>
      <c r="E2027" s="58"/>
      <c r="F2027" s="74"/>
    </row>
    <row r="2028" spans="1:6" ht="17.25" customHeight="1" thickBot="1">
      <c r="A2028" s="163"/>
      <c r="B2028" s="7" t="s">
        <v>2178</v>
      </c>
      <c r="C2028" s="169"/>
      <c r="D2028" s="6"/>
      <c r="E2028" s="58"/>
      <c r="F2028" s="74"/>
    </row>
    <row r="2029" spans="1:6" ht="17.25" customHeight="1" thickBot="1">
      <c r="A2029" s="163"/>
      <c r="B2029" s="7" t="s">
        <v>2179</v>
      </c>
      <c r="C2029" s="169"/>
      <c r="D2029" s="6"/>
      <c r="E2029" s="58"/>
      <c r="F2029" s="74"/>
    </row>
    <row r="2030" spans="1:6" ht="17.25" customHeight="1" thickBot="1">
      <c r="A2030" s="163"/>
      <c r="B2030" s="7" t="s">
        <v>2180</v>
      </c>
      <c r="C2030" s="169"/>
      <c r="D2030" s="6"/>
      <c r="E2030" s="58"/>
      <c r="F2030" s="74"/>
    </row>
    <row r="2031" spans="1:6" ht="17.25" customHeight="1">
      <c r="A2031" s="163"/>
      <c r="B2031" s="7" t="s">
        <v>2181</v>
      </c>
      <c r="C2031" s="9"/>
      <c r="D2031" s="6"/>
      <c r="E2031" s="58"/>
      <c r="F2031" s="74"/>
    </row>
    <row r="2032" spans="1:6" ht="17.25" customHeight="1">
      <c r="A2032" s="163"/>
      <c r="B2032" s="7" t="s">
        <v>2182</v>
      </c>
      <c r="C2032" s="9"/>
      <c r="D2032" s="6"/>
      <c r="E2032" s="58"/>
      <c r="F2032" s="74"/>
    </row>
    <row r="2033" spans="1:6" ht="17.25" customHeight="1">
      <c r="A2033" s="163"/>
      <c r="B2033" s="7" t="s">
        <v>2183</v>
      </c>
      <c r="C2033" s="9"/>
      <c r="D2033" s="6"/>
      <c r="E2033" s="58"/>
      <c r="F2033" s="74"/>
    </row>
    <row r="2034" spans="1:6" ht="17.25" customHeight="1">
      <c r="A2034" s="163"/>
      <c r="B2034" s="7" t="s">
        <v>2184</v>
      </c>
      <c r="C2034" s="9"/>
      <c r="D2034" s="6"/>
      <c r="E2034" s="58"/>
      <c r="F2034" s="74"/>
    </row>
    <row r="2035" spans="1:6" ht="17.25" customHeight="1">
      <c r="A2035" s="163"/>
      <c r="B2035" s="7" t="s">
        <v>2185</v>
      </c>
      <c r="C2035" s="9"/>
      <c r="D2035" s="6"/>
      <c r="E2035" s="58"/>
      <c r="F2035" s="74"/>
    </row>
    <row r="2036" spans="1:6" ht="17.25" customHeight="1">
      <c r="A2036" s="163"/>
      <c r="B2036" s="7" t="s">
        <v>2186</v>
      </c>
      <c r="C2036" s="9"/>
      <c r="D2036" s="6"/>
      <c r="E2036" s="58"/>
      <c r="F2036" s="74"/>
    </row>
    <row r="2037" spans="1:6" ht="17.25" customHeight="1">
      <c r="A2037" s="163"/>
      <c r="B2037" s="7" t="s">
        <v>2187</v>
      </c>
      <c r="C2037" s="9"/>
      <c r="D2037" s="6"/>
      <c r="E2037" s="58"/>
      <c r="F2037" s="74"/>
    </row>
    <row r="2038" spans="1:6" ht="17.25" customHeight="1">
      <c r="A2038" s="163"/>
      <c r="B2038" s="6" t="s">
        <v>2188</v>
      </c>
      <c r="C2038" s="9"/>
      <c r="D2038" s="6">
        <v>400</v>
      </c>
      <c r="E2038" s="58">
        <v>7.021</v>
      </c>
      <c r="F2038" s="74">
        <f>ROUND((100-E2038)/100*D2038,1)</f>
        <v>371.9</v>
      </c>
    </row>
    <row r="2039" spans="1:6" ht="17.25" customHeight="1">
      <c r="A2039" s="163"/>
      <c r="B2039" s="7" t="s">
        <v>2189</v>
      </c>
      <c r="C2039" s="9"/>
      <c r="D2039" s="6"/>
      <c r="E2039" s="58"/>
      <c r="F2039" s="74"/>
    </row>
    <row r="2040" spans="1:6" ht="17.25" customHeight="1">
      <c r="A2040" s="163"/>
      <c r="B2040" s="7" t="s">
        <v>2190</v>
      </c>
      <c r="C2040" s="9"/>
      <c r="D2040" s="6"/>
      <c r="E2040" s="58"/>
      <c r="F2040" s="74"/>
    </row>
    <row r="2041" spans="1:6" ht="17.25" customHeight="1">
      <c r="A2041" s="163"/>
      <c r="B2041" s="7" t="s">
        <v>2191</v>
      </c>
      <c r="C2041" s="9"/>
      <c r="D2041" s="6"/>
      <c r="E2041" s="58"/>
      <c r="F2041" s="74"/>
    </row>
    <row r="2042" spans="1:6" ht="17.25" customHeight="1">
      <c r="A2042" s="163"/>
      <c r="B2042" s="7" t="s">
        <v>2192</v>
      </c>
      <c r="C2042" s="9"/>
      <c r="D2042" s="6"/>
      <c r="E2042" s="58"/>
      <c r="F2042" s="74"/>
    </row>
    <row r="2043" spans="1:6" ht="17.25" customHeight="1" thickBot="1">
      <c r="A2043" s="163"/>
      <c r="B2043" s="6" t="s">
        <v>2193</v>
      </c>
      <c r="C2043" s="169" t="s">
        <v>2194</v>
      </c>
      <c r="D2043" s="6">
        <v>400</v>
      </c>
      <c r="E2043" s="58">
        <v>4.047</v>
      </c>
      <c r="F2043" s="74">
        <f>ROUND((100-E2043)/100*D2043,1)</f>
        <v>383.8</v>
      </c>
    </row>
    <row r="2044" spans="1:6" ht="17.25" customHeight="1" thickBot="1">
      <c r="A2044" s="163"/>
      <c r="B2044" s="7" t="s">
        <v>2195</v>
      </c>
      <c r="C2044" s="169"/>
      <c r="D2044" s="6"/>
      <c r="E2044" s="58"/>
      <c r="F2044" s="74"/>
    </row>
    <row r="2045" spans="1:6" ht="17.25" customHeight="1" thickBot="1">
      <c r="A2045" s="163"/>
      <c r="B2045" s="7" t="s">
        <v>2196</v>
      </c>
      <c r="C2045" s="169"/>
      <c r="D2045" s="6"/>
      <c r="E2045" s="58"/>
      <c r="F2045" s="74"/>
    </row>
    <row r="2046" spans="1:6" ht="17.25" customHeight="1" thickBot="1">
      <c r="A2046" s="163"/>
      <c r="B2046" s="6" t="s">
        <v>2197</v>
      </c>
      <c r="C2046" s="169"/>
      <c r="D2046" s="6">
        <v>400</v>
      </c>
      <c r="E2046" s="58">
        <v>29.3965</v>
      </c>
      <c r="F2046" s="74">
        <f>ROUND((100-E2046)/100*D2046,1)</f>
        <v>282.4</v>
      </c>
    </row>
    <row r="2047" spans="1:6" ht="17.25" customHeight="1">
      <c r="A2047" s="163"/>
      <c r="B2047" s="9" t="s">
        <v>460</v>
      </c>
      <c r="C2047" s="9"/>
      <c r="D2047" s="6"/>
      <c r="E2047" s="58"/>
      <c r="F2047" s="74"/>
    </row>
    <row r="2048" spans="1:6" ht="17.25" customHeight="1">
      <c r="A2048" s="163"/>
      <c r="B2048" s="7" t="s">
        <v>2198</v>
      </c>
      <c r="D2048" s="6"/>
      <c r="E2048" s="58"/>
      <c r="F2048" s="74"/>
    </row>
    <row r="2049" spans="1:6" ht="17.25" customHeight="1">
      <c r="A2049" s="163"/>
      <c r="B2049" s="7" t="s">
        <v>2199</v>
      </c>
      <c r="C2049" s="9"/>
      <c r="D2049" s="6"/>
      <c r="E2049" s="58"/>
      <c r="F2049" s="74"/>
    </row>
    <row r="2050" spans="1:6" ht="17.25" customHeight="1">
      <c r="A2050" s="163"/>
      <c r="B2050" s="7" t="s">
        <v>2200</v>
      </c>
      <c r="C2050" s="9"/>
      <c r="D2050" s="6"/>
      <c r="E2050" s="58"/>
      <c r="F2050" s="74"/>
    </row>
    <row r="2051" spans="1:6" ht="17.25" customHeight="1">
      <c r="A2051" s="163"/>
      <c r="B2051" s="7" t="s">
        <v>2201</v>
      </c>
      <c r="C2051" s="9"/>
      <c r="D2051" s="6"/>
      <c r="E2051" s="58"/>
      <c r="F2051" s="74"/>
    </row>
    <row r="2052" spans="1:6" ht="17.25" customHeight="1">
      <c r="A2052" s="163"/>
      <c r="B2052" s="7" t="s">
        <v>2202</v>
      </c>
      <c r="C2052" s="9"/>
      <c r="D2052" s="6"/>
      <c r="E2052" s="58"/>
      <c r="F2052" s="74"/>
    </row>
    <row r="2053" spans="1:6" ht="17.25" customHeight="1">
      <c r="A2053" s="163"/>
      <c r="B2053" s="7" t="s">
        <v>2203</v>
      </c>
      <c r="C2053" s="9"/>
      <c r="D2053" s="6"/>
      <c r="E2053" s="58"/>
      <c r="F2053" s="74"/>
    </row>
    <row r="2054" spans="1:6" ht="17.25" customHeight="1">
      <c r="A2054" s="163"/>
      <c r="B2054" s="7" t="s">
        <v>2204</v>
      </c>
      <c r="C2054" s="9"/>
      <c r="D2054" s="6"/>
      <c r="E2054" s="58"/>
      <c r="F2054" s="74"/>
    </row>
    <row r="2055" spans="1:6" s="77" customFormat="1" ht="32.25" customHeight="1" thickBot="1">
      <c r="A2055" s="163"/>
      <c r="B2055" s="16" t="s">
        <v>2205</v>
      </c>
      <c r="C2055" s="16"/>
      <c r="D2055" s="17">
        <v>630</v>
      </c>
      <c r="E2055" s="76">
        <v>9.785714285714286</v>
      </c>
      <c r="F2055" s="74">
        <f>ROUND((100-E2055)/100*D2055,1)</f>
        <v>568.4</v>
      </c>
    </row>
    <row r="2056" spans="1:6" ht="17.25" customHeight="1" thickBot="1">
      <c r="A2056" s="163"/>
      <c r="B2056" s="7" t="s">
        <v>2206</v>
      </c>
      <c r="C2056" s="187" t="s">
        <v>2207</v>
      </c>
      <c r="D2056" s="6"/>
      <c r="E2056" s="58"/>
      <c r="F2056" s="74"/>
    </row>
    <row r="2057" spans="1:6" ht="17.25" customHeight="1" thickBot="1">
      <c r="A2057" s="163"/>
      <c r="B2057" s="7" t="s">
        <v>2208</v>
      </c>
      <c r="C2057" s="187"/>
      <c r="D2057" s="6"/>
      <c r="E2057" s="58"/>
      <c r="F2057" s="74"/>
    </row>
    <row r="2058" spans="1:6" ht="17.25" customHeight="1" thickBot="1">
      <c r="A2058" s="163"/>
      <c r="B2058" s="7" t="s">
        <v>2209</v>
      </c>
      <c r="C2058" s="187"/>
      <c r="D2058" s="6"/>
      <c r="E2058" s="58"/>
      <c r="F2058" s="74"/>
    </row>
    <row r="2059" spans="1:6" ht="17.25" customHeight="1" thickBot="1">
      <c r="A2059" s="163"/>
      <c r="B2059" s="7" t="s">
        <v>2210</v>
      </c>
      <c r="C2059" s="187"/>
      <c r="D2059" s="6"/>
      <c r="E2059" s="58"/>
      <c r="F2059" s="74"/>
    </row>
    <row r="2060" spans="1:6" ht="17.25" customHeight="1" thickBot="1">
      <c r="A2060" s="163"/>
      <c r="B2060" s="7" t="s">
        <v>2211</v>
      </c>
      <c r="C2060" s="187"/>
      <c r="D2060" s="6"/>
      <c r="E2060" s="58"/>
      <c r="F2060" s="74"/>
    </row>
    <row r="2061" spans="1:6" ht="17.25" customHeight="1">
      <c r="A2061" s="163"/>
      <c r="B2061" s="7" t="s">
        <v>2212</v>
      </c>
      <c r="C2061" s="187"/>
      <c r="D2061" s="6"/>
      <c r="E2061" s="58"/>
      <c r="F2061" s="74"/>
    </row>
    <row r="2062" spans="1:6" ht="17.25" customHeight="1">
      <c r="A2062" s="163"/>
      <c r="B2062" s="6" t="s">
        <v>2213</v>
      </c>
      <c r="C2062" s="9"/>
      <c r="D2062" s="6"/>
      <c r="E2062" s="58"/>
      <c r="F2062" s="74"/>
    </row>
    <row r="2063" spans="1:6" ht="17.25" customHeight="1">
      <c r="A2063" s="163"/>
      <c r="B2063" s="6" t="s">
        <v>2214</v>
      </c>
      <c r="C2063" s="9"/>
      <c r="D2063" s="6">
        <v>400</v>
      </c>
      <c r="E2063" s="58">
        <v>2.115</v>
      </c>
      <c r="F2063" s="74">
        <f>ROUND((100-E2063)/100*D2063,1)</f>
        <v>391.5</v>
      </c>
    </row>
    <row r="2064" spans="1:6" ht="17.25" customHeight="1">
      <c r="A2064" s="163"/>
      <c r="B2064" s="7" t="s">
        <v>2215</v>
      </c>
      <c r="C2064" s="9"/>
      <c r="D2064" s="6"/>
      <c r="E2064" s="58"/>
      <c r="F2064" s="74"/>
    </row>
    <row r="2065" spans="1:6" ht="17.25" customHeight="1">
      <c r="A2065" s="163"/>
      <c r="B2065" s="6" t="s">
        <v>2216</v>
      </c>
      <c r="C2065" s="9"/>
      <c r="D2065" s="6"/>
      <c r="E2065" s="58"/>
      <c r="F2065" s="74"/>
    </row>
    <row r="2066" spans="1:6" s="77" customFormat="1" ht="26.25" customHeight="1">
      <c r="A2066" s="163"/>
      <c r="B2066" s="16" t="s">
        <v>2217</v>
      </c>
      <c r="C2066" s="16"/>
      <c r="D2066" s="17"/>
      <c r="E2066" s="76"/>
      <c r="F2066" s="74"/>
    </row>
    <row r="2067" spans="1:6" ht="17.25" customHeight="1">
      <c r="A2067" s="163"/>
      <c r="B2067" s="6" t="s">
        <v>2218</v>
      </c>
      <c r="C2067" s="9"/>
      <c r="D2067" s="6"/>
      <c r="E2067" s="58"/>
      <c r="F2067" s="74"/>
    </row>
    <row r="2068" spans="1:6" ht="17.25" customHeight="1">
      <c r="A2068" s="163"/>
      <c r="B2068" s="6" t="s">
        <v>2219</v>
      </c>
      <c r="C2068" s="9"/>
      <c r="D2068" s="6"/>
      <c r="E2068" s="58"/>
      <c r="F2068" s="74"/>
    </row>
    <row r="2069" spans="1:6" ht="17.25" customHeight="1">
      <c r="A2069" s="163" t="s">
        <v>755</v>
      </c>
      <c r="B2069" s="6" t="s">
        <v>2220</v>
      </c>
      <c r="C2069" s="9"/>
      <c r="D2069" s="6">
        <v>630</v>
      </c>
      <c r="E2069" s="58">
        <v>19.53174603174603</v>
      </c>
      <c r="F2069" s="74">
        <f>ROUND((100-E2069)/100*D2069,1)</f>
        <v>507</v>
      </c>
    </row>
    <row r="2070" spans="1:6" ht="17.25" customHeight="1">
      <c r="A2070" s="163"/>
      <c r="B2070" s="7" t="s">
        <v>2221</v>
      </c>
      <c r="C2070" s="194" t="s">
        <v>2222</v>
      </c>
      <c r="D2070" s="6"/>
      <c r="E2070" s="58"/>
      <c r="F2070" s="74"/>
    </row>
    <row r="2071" spans="1:6" ht="17.25" customHeight="1">
      <c r="A2071" s="163"/>
      <c r="B2071" s="7" t="s">
        <v>2223</v>
      </c>
      <c r="C2071" s="194"/>
      <c r="D2071" s="6"/>
      <c r="E2071" s="58"/>
      <c r="F2071" s="74"/>
    </row>
    <row r="2072" spans="1:6" ht="17.25" customHeight="1">
      <c r="A2072" s="163"/>
      <c r="B2072" s="7" t="s">
        <v>2224</v>
      </c>
      <c r="C2072" s="194"/>
      <c r="D2072" s="6"/>
      <c r="E2072" s="58"/>
      <c r="F2072" s="74"/>
    </row>
    <row r="2073" spans="1:6" ht="17.25" customHeight="1">
      <c r="A2073" s="163"/>
      <c r="B2073" s="7" t="s">
        <v>2225</v>
      </c>
      <c r="C2073" s="194"/>
      <c r="D2073" s="6"/>
      <c r="E2073" s="58"/>
      <c r="F2073" s="74"/>
    </row>
    <row r="2074" spans="1:6" ht="17.25" customHeight="1">
      <c r="A2074" s="163"/>
      <c r="B2074" s="6" t="s">
        <v>2226</v>
      </c>
      <c r="C2074" s="194"/>
      <c r="D2074" s="6">
        <v>400</v>
      </c>
      <c r="E2074" s="58">
        <v>9.05825</v>
      </c>
      <c r="F2074" s="74">
        <f>ROUND((100-E2074)/100*D2074,1)</f>
        <v>363.8</v>
      </c>
    </row>
    <row r="2075" spans="1:6" ht="17.25" customHeight="1">
      <c r="A2075" s="163"/>
      <c r="B2075" s="6" t="s">
        <v>2227</v>
      </c>
      <c r="C2075" s="9"/>
      <c r="D2075" s="6"/>
      <c r="E2075" s="58"/>
      <c r="F2075" s="74"/>
    </row>
    <row r="2076" spans="1:6" ht="17.25" customHeight="1">
      <c r="A2076" s="167"/>
      <c r="B2076" s="6" t="s">
        <v>2228</v>
      </c>
      <c r="C2076" s="9"/>
      <c r="D2076" s="6">
        <v>400</v>
      </c>
      <c r="E2076" s="58">
        <v>38.9025</v>
      </c>
      <c r="F2076" s="74">
        <f>ROUND((100-E2076)/100*D2076,1)</f>
        <v>244.4</v>
      </c>
    </row>
    <row r="2077" spans="1:6" ht="17.25" customHeight="1">
      <c r="A2077" s="167"/>
      <c r="B2077" s="7" t="s">
        <v>2229</v>
      </c>
      <c r="C2077" s="164" t="s">
        <v>2230</v>
      </c>
      <c r="D2077" s="6"/>
      <c r="E2077" s="58"/>
      <c r="F2077" s="74"/>
    </row>
    <row r="2078" spans="1:6" ht="17.25" customHeight="1">
      <c r="A2078" s="167"/>
      <c r="B2078" s="7" t="s">
        <v>2231</v>
      </c>
      <c r="C2078" s="164"/>
      <c r="D2078" s="6"/>
      <c r="E2078" s="58"/>
      <c r="F2078" s="74"/>
    </row>
    <row r="2079" spans="1:6" ht="17.25" customHeight="1">
      <c r="A2079" s="167"/>
      <c r="B2079" s="7" t="s">
        <v>2232</v>
      </c>
      <c r="C2079" s="164"/>
      <c r="D2079" s="6"/>
      <c r="E2079" s="58"/>
      <c r="F2079" s="74"/>
    </row>
    <row r="2080" spans="1:6" ht="17.25" customHeight="1">
      <c r="A2080" s="167"/>
      <c r="B2080" s="7" t="s">
        <v>2233</v>
      </c>
      <c r="C2080" s="164"/>
      <c r="D2080" s="6"/>
      <c r="E2080" s="58"/>
      <c r="F2080" s="74"/>
    </row>
    <row r="2081" spans="1:6" ht="17.25" customHeight="1">
      <c r="A2081" s="167"/>
      <c r="B2081" s="6" t="s">
        <v>2234</v>
      </c>
      <c r="C2081" s="9"/>
      <c r="D2081" s="6">
        <v>630</v>
      </c>
      <c r="E2081" s="58">
        <v>0.14857142857142858</v>
      </c>
      <c r="F2081" s="74">
        <f>ROUND((100-E2081)/100*D2081,1)</f>
        <v>629.1</v>
      </c>
    </row>
    <row r="2082" spans="1:6" ht="17.25" customHeight="1">
      <c r="A2082" s="167"/>
      <c r="B2082" s="6" t="s">
        <v>2235</v>
      </c>
      <c r="C2082" s="9"/>
      <c r="D2082" s="6">
        <v>630</v>
      </c>
      <c r="E2082" s="58">
        <v>7.070476190476191</v>
      </c>
      <c r="F2082" s="74">
        <f>ROUND((100-E2082)/100*D2082,1)</f>
        <v>585.5</v>
      </c>
    </row>
    <row r="2083" spans="1:6" ht="17.25" customHeight="1" thickBot="1">
      <c r="A2083" s="167"/>
      <c r="B2083" s="7" t="s">
        <v>2236</v>
      </c>
      <c r="C2083" s="103" t="s">
        <v>2237</v>
      </c>
      <c r="D2083" s="6"/>
      <c r="E2083" s="58"/>
      <c r="F2083" s="74"/>
    </row>
    <row r="2084" spans="1:6" ht="17.25" customHeight="1">
      <c r="A2084" s="167"/>
      <c r="B2084" s="7" t="s">
        <v>2238</v>
      </c>
      <c r="C2084" s="9"/>
      <c r="D2084" s="6"/>
      <c r="E2084" s="58"/>
      <c r="F2084" s="74"/>
    </row>
    <row r="2085" spans="1:6" ht="17.25" customHeight="1">
      <c r="A2085" s="167"/>
      <c r="B2085" s="7" t="s">
        <v>2239</v>
      </c>
      <c r="C2085" s="9"/>
      <c r="D2085" s="6"/>
      <c r="E2085" s="58"/>
      <c r="F2085" s="74"/>
    </row>
    <row r="2086" spans="1:6" ht="17.25" customHeight="1">
      <c r="A2086" s="167"/>
      <c r="B2086" s="6" t="s">
        <v>2240</v>
      </c>
      <c r="C2086" s="9"/>
      <c r="D2086" s="6">
        <v>630</v>
      </c>
      <c r="E2086" s="58">
        <v>5.512698412698413</v>
      </c>
      <c r="F2086" s="74">
        <f>ROUND((100-E2086)/100*D2086,1)</f>
        <v>595.3</v>
      </c>
    </row>
    <row r="2087" spans="1:6" ht="17.25" customHeight="1">
      <c r="A2087" s="167"/>
      <c r="B2087" s="7" t="s">
        <v>2241</v>
      </c>
      <c r="C2087" s="9"/>
      <c r="D2087" s="6"/>
      <c r="E2087" s="58"/>
      <c r="F2087" s="74"/>
    </row>
    <row r="2088" spans="1:6" ht="17.25" customHeight="1">
      <c r="A2088" s="167"/>
      <c r="B2088" s="7" t="s">
        <v>2242</v>
      </c>
      <c r="C2088" s="9"/>
      <c r="D2088" s="6"/>
      <c r="E2088" s="58"/>
      <c r="F2088" s="74"/>
    </row>
    <row r="2089" spans="1:6" ht="17.25" customHeight="1">
      <c r="A2089" s="167"/>
      <c r="B2089" s="6" t="s">
        <v>2243</v>
      </c>
      <c r="C2089" s="9"/>
      <c r="D2089" s="6">
        <v>630</v>
      </c>
      <c r="E2089" s="58">
        <v>10.083333333333334</v>
      </c>
      <c r="F2089" s="74">
        <f>ROUND((100-E2089)/100*D2089,1)</f>
        <v>566.5</v>
      </c>
    </row>
    <row r="2090" spans="1:6" ht="17.25" customHeight="1">
      <c r="A2090" s="167"/>
      <c r="B2090" s="6" t="s">
        <v>2244</v>
      </c>
      <c r="C2090" s="194" t="s">
        <v>2245</v>
      </c>
      <c r="D2090" s="6"/>
      <c r="E2090" s="58"/>
      <c r="F2090" s="74"/>
    </row>
    <row r="2091" spans="1:6" ht="17.25" customHeight="1">
      <c r="A2091" s="167"/>
      <c r="B2091" s="7" t="s">
        <v>2246</v>
      </c>
      <c r="C2091" s="194"/>
      <c r="D2091" s="6"/>
      <c r="E2091" s="58"/>
      <c r="F2091" s="74"/>
    </row>
    <row r="2092" spans="1:6" ht="17.25" customHeight="1">
      <c r="A2092" s="167"/>
      <c r="B2092" s="7" t="s">
        <v>2247</v>
      </c>
      <c r="C2092" s="194"/>
      <c r="D2092" s="6"/>
      <c r="E2092" s="58"/>
      <c r="F2092" s="74"/>
    </row>
    <row r="2093" spans="1:6" ht="17.25" customHeight="1">
      <c r="A2093" s="167"/>
      <c r="B2093" s="7" t="s">
        <v>2248</v>
      </c>
      <c r="C2093" s="194"/>
      <c r="D2093" s="6"/>
      <c r="E2093" s="58"/>
      <c r="F2093" s="74"/>
    </row>
    <row r="2094" spans="1:6" ht="17.25" customHeight="1">
      <c r="A2094" s="167"/>
      <c r="B2094" s="6" t="s">
        <v>2249</v>
      </c>
      <c r="C2094" s="9"/>
      <c r="D2094" s="6">
        <v>400</v>
      </c>
      <c r="E2094" s="58">
        <v>28.5775</v>
      </c>
      <c r="F2094" s="74">
        <f>ROUND((100-E2094)/100*D2094,1)</f>
        <v>285.7</v>
      </c>
    </row>
    <row r="2095" spans="1:6" ht="17.25" customHeight="1">
      <c r="A2095" s="167"/>
      <c r="B2095" s="7" t="s">
        <v>2250</v>
      </c>
      <c r="C2095" s="168" t="s">
        <v>2251</v>
      </c>
      <c r="D2095" s="6"/>
      <c r="E2095" s="58"/>
      <c r="F2095" s="74"/>
    </row>
    <row r="2096" spans="1:6" ht="17.25" customHeight="1">
      <c r="A2096" s="167"/>
      <c r="B2096" s="7" t="s">
        <v>2252</v>
      </c>
      <c r="C2096" s="168"/>
      <c r="D2096" s="6"/>
      <c r="E2096" s="58"/>
      <c r="F2096" s="74"/>
    </row>
    <row r="2097" spans="1:6" ht="17.25" customHeight="1">
      <c r="A2097" s="167"/>
      <c r="B2097" s="7" t="s">
        <v>2253</v>
      </c>
      <c r="C2097" s="168"/>
      <c r="D2097" s="6"/>
      <c r="E2097" s="58"/>
      <c r="F2097" s="74"/>
    </row>
    <row r="2098" spans="1:6" ht="17.25" customHeight="1">
      <c r="A2098" s="167"/>
      <c r="B2098" s="7" t="s">
        <v>2254</v>
      </c>
      <c r="C2098" s="168"/>
      <c r="D2098" s="6"/>
      <c r="E2098" s="58"/>
      <c r="F2098" s="74"/>
    </row>
    <row r="2099" spans="1:6" ht="17.25" customHeight="1">
      <c r="A2099" s="167"/>
      <c r="B2099" s="7" t="s">
        <v>2255</v>
      </c>
      <c r="C2099" s="9"/>
      <c r="D2099" s="6"/>
      <c r="E2099" s="58"/>
      <c r="F2099" s="74"/>
    </row>
    <row r="2100" spans="1:6" ht="17.25" customHeight="1">
      <c r="A2100" s="167"/>
      <c r="B2100" s="6" t="s">
        <v>2256</v>
      </c>
      <c r="C2100" s="9"/>
      <c r="D2100" s="6">
        <v>400</v>
      </c>
      <c r="E2100" s="58">
        <v>31.78125</v>
      </c>
      <c r="F2100" s="74">
        <f>ROUND((100-E2100)/100*D2100,1)</f>
        <v>272.9</v>
      </c>
    </row>
    <row r="2101" spans="1:6" ht="17.25" customHeight="1">
      <c r="A2101" s="167"/>
      <c r="B2101" s="7" t="s">
        <v>2257</v>
      </c>
      <c r="C2101" s="9"/>
      <c r="D2101" s="6"/>
      <c r="E2101" s="58"/>
      <c r="F2101" s="74"/>
    </row>
    <row r="2102" spans="1:6" ht="17.25" customHeight="1">
      <c r="A2102" s="167"/>
      <c r="B2102" s="7" t="s">
        <v>2258</v>
      </c>
      <c r="C2102" s="9"/>
      <c r="D2102" s="6"/>
      <c r="E2102" s="58"/>
      <c r="F2102" s="74"/>
    </row>
    <row r="2103" spans="1:6" ht="17.25" customHeight="1">
      <c r="A2103" s="167"/>
      <c r="B2103" s="7" t="s">
        <v>2259</v>
      </c>
      <c r="C2103" s="9"/>
      <c r="D2103" s="6"/>
      <c r="E2103" s="58"/>
      <c r="F2103" s="74"/>
    </row>
    <row r="2104" spans="1:6" ht="17.25" customHeight="1">
      <c r="A2104" s="167"/>
      <c r="B2104" s="7" t="s">
        <v>2260</v>
      </c>
      <c r="C2104" s="9"/>
      <c r="D2104" s="6"/>
      <c r="E2104" s="58"/>
      <c r="F2104" s="74"/>
    </row>
    <row r="2105" spans="1:6" ht="17.25" customHeight="1">
      <c r="A2105" s="167"/>
      <c r="B2105" s="7" t="s">
        <v>2261</v>
      </c>
      <c r="C2105" s="9"/>
      <c r="D2105" s="6"/>
      <c r="E2105" s="58"/>
      <c r="F2105" s="74"/>
    </row>
    <row r="2106" spans="1:6" ht="17.25" customHeight="1">
      <c r="A2106" s="167"/>
      <c r="B2106" s="7" t="s">
        <v>2262</v>
      </c>
      <c r="C2106" s="9"/>
      <c r="D2106" s="6"/>
      <c r="E2106" s="58"/>
      <c r="F2106" s="74"/>
    </row>
    <row r="2107" spans="1:6" ht="17.25" customHeight="1">
      <c r="A2107" s="167"/>
      <c r="B2107" s="7" t="s">
        <v>2263</v>
      </c>
      <c r="C2107" s="9"/>
      <c r="D2107" s="6"/>
      <c r="E2107" s="58"/>
      <c r="F2107" s="74"/>
    </row>
    <row r="2108" spans="1:6" ht="17.25" customHeight="1">
      <c r="A2108" s="167"/>
      <c r="B2108" s="6" t="s">
        <v>2264</v>
      </c>
      <c r="C2108" s="9"/>
      <c r="D2108" s="6">
        <v>400</v>
      </c>
      <c r="E2108" s="58">
        <v>15.3525</v>
      </c>
      <c r="F2108" s="74">
        <f>ROUND((100-E2108)/100*D2108,1)</f>
        <v>338.6</v>
      </c>
    </row>
    <row r="2109" spans="1:6" ht="17.25" customHeight="1" thickBot="1">
      <c r="A2109" s="167"/>
      <c r="B2109" s="7" t="s">
        <v>2265</v>
      </c>
      <c r="C2109" s="169" t="s">
        <v>2266</v>
      </c>
      <c r="D2109" s="6"/>
      <c r="E2109" s="58"/>
      <c r="F2109" s="74"/>
    </row>
    <row r="2110" spans="1:6" ht="17.25" customHeight="1" thickBot="1">
      <c r="A2110" s="167"/>
      <c r="B2110" s="7" t="s">
        <v>2267</v>
      </c>
      <c r="C2110" s="169"/>
      <c r="D2110" s="6"/>
      <c r="E2110" s="58"/>
      <c r="F2110" s="74"/>
    </row>
    <row r="2111" spans="1:6" ht="17.25" customHeight="1" thickBot="1">
      <c r="A2111" s="167"/>
      <c r="B2111" s="7" t="s">
        <v>2268</v>
      </c>
      <c r="C2111" s="169"/>
      <c r="D2111" s="6"/>
      <c r="E2111" s="58"/>
      <c r="F2111" s="74"/>
    </row>
    <row r="2112" spans="1:6" ht="17.25" customHeight="1">
      <c r="A2112" s="167"/>
      <c r="B2112" s="7" t="s">
        <v>2269</v>
      </c>
      <c r="C2112" s="9"/>
      <c r="D2112" s="6"/>
      <c r="E2112" s="58"/>
      <c r="F2112" s="74"/>
    </row>
    <row r="2113" spans="1:6" ht="17.25" customHeight="1">
      <c r="A2113" s="167"/>
      <c r="B2113" s="6" t="s">
        <v>2270</v>
      </c>
      <c r="C2113" s="9"/>
      <c r="D2113" s="6">
        <v>400</v>
      </c>
      <c r="E2113" s="58">
        <v>12.42</v>
      </c>
      <c r="F2113" s="74">
        <f>ROUND((100-E2113)/100*D2113,1)</f>
        <v>350.3</v>
      </c>
    </row>
    <row r="2114" spans="1:6" ht="17.25" customHeight="1">
      <c r="A2114" s="167"/>
      <c r="B2114" s="7" t="s">
        <v>2271</v>
      </c>
      <c r="C2114" s="9"/>
      <c r="D2114" s="6"/>
      <c r="E2114" s="58"/>
      <c r="F2114" s="74"/>
    </row>
    <row r="2115" spans="1:6" ht="17.25" customHeight="1">
      <c r="A2115" s="167"/>
      <c r="B2115" s="7" t="s">
        <v>2272</v>
      </c>
      <c r="C2115" s="9"/>
      <c r="D2115" s="6"/>
      <c r="E2115" s="58"/>
      <c r="F2115" s="74"/>
    </row>
    <row r="2116" spans="1:6" ht="17.25" customHeight="1">
      <c r="A2116" s="167"/>
      <c r="B2116" s="7" t="s">
        <v>2273</v>
      </c>
      <c r="C2116" s="9"/>
      <c r="D2116" s="6"/>
      <c r="E2116" s="58"/>
      <c r="F2116" s="74"/>
    </row>
    <row r="2117" spans="1:6" ht="17.25" customHeight="1" thickBot="1">
      <c r="A2117" s="167"/>
      <c r="B2117" s="6" t="s">
        <v>2274</v>
      </c>
      <c r="C2117" s="169" t="s">
        <v>2275</v>
      </c>
      <c r="D2117" s="6">
        <v>400</v>
      </c>
      <c r="E2117" s="58">
        <v>19.88</v>
      </c>
      <c r="F2117" s="74">
        <f>ROUND((100-E2117)/100*D2117,1)</f>
        <v>320.5</v>
      </c>
    </row>
    <row r="2118" spans="1:6" ht="17.25" customHeight="1" thickBot="1">
      <c r="A2118" s="167"/>
      <c r="B2118" s="7" t="s">
        <v>2276</v>
      </c>
      <c r="C2118" s="169"/>
      <c r="D2118" s="6"/>
      <c r="E2118" s="58"/>
      <c r="F2118" s="74"/>
    </row>
    <row r="2119" spans="1:6" ht="17.25" customHeight="1" thickBot="1">
      <c r="A2119" s="167"/>
      <c r="B2119" s="7" t="s">
        <v>2277</v>
      </c>
      <c r="C2119" s="169"/>
      <c r="D2119" s="6"/>
      <c r="E2119" s="58"/>
      <c r="F2119" s="74"/>
    </row>
    <row r="2120" spans="1:6" ht="17.25" customHeight="1" thickBot="1">
      <c r="A2120" s="167"/>
      <c r="B2120" s="7" t="s">
        <v>2278</v>
      </c>
      <c r="C2120" s="169"/>
      <c r="D2120" s="6"/>
      <c r="E2120" s="58"/>
      <c r="F2120" s="74"/>
    </row>
    <row r="2121" spans="1:6" ht="17.25" customHeight="1">
      <c r="A2121" s="167"/>
      <c r="B2121" s="7" t="s">
        <v>2279</v>
      </c>
      <c r="C2121" s="9"/>
      <c r="D2121" s="6"/>
      <c r="E2121" s="58"/>
      <c r="F2121" s="74"/>
    </row>
    <row r="2122" spans="1:6" ht="17.25" customHeight="1">
      <c r="A2122" s="167"/>
      <c r="B2122" s="6" t="s">
        <v>2280</v>
      </c>
      <c r="C2122" s="9"/>
      <c r="D2122" s="6">
        <v>400</v>
      </c>
      <c r="E2122" s="58">
        <v>15.41475</v>
      </c>
      <c r="F2122" s="74">
        <f>ROUND((100-E2122)/100*D2122,1)</f>
        <v>338.3</v>
      </c>
    </row>
    <row r="2123" spans="1:6" ht="17.25" customHeight="1">
      <c r="A2123" s="167"/>
      <c r="B2123" s="7" t="s">
        <v>2281</v>
      </c>
      <c r="C2123" s="9"/>
      <c r="D2123" s="6"/>
      <c r="E2123" s="58"/>
      <c r="F2123" s="74"/>
    </row>
    <row r="2124" spans="1:6" ht="17.25" customHeight="1">
      <c r="A2124" s="167"/>
      <c r="B2124" s="7" t="s">
        <v>2282</v>
      </c>
      <c r="C2124" s="9"/>
      <c r="D2124" s="6"/>
      <c r="E2124" s="58"/>
      <c r="F2124" s="74"/>
    </row>
    <row r="2125" spans="1:6" ht="17.25" customHeight="1">
      <c r="A2125" s="167"/>
      <c r="B2125" s="7" t="s">
        <v>2283</v>
      </c>
      <c r="C2125" s="9"/>
      <c r="D2125" s="6"/>
      <c r="E2125" s="58"/>
      <c r="F2125" s="74"/>
    </row>
    <row r="2126" spans="1:6" ht="15.75" customHeight="1">
      <c r="A2126" s="163" t="s">
        <v>232</v>
      </c>
      <c r="B2126" s="6" t="s">
        <v>2284</v>
      </c>
      <c r="C2126" s="9"/>
      <c r="D2126" s="6">
        <v>630</v>
      </c>
      <c r="E2126" s="58">
        <v>24.04698412698413</v>
      </c>
      <c r="F2126" s="74">
        <f>ROUND((100-E2126)/100*D2126,1)</f>
        <v>478.5</v>
      </c>
    </row>
    <row r="2127" spans="1:6" ht="15.75" customHeight="1" thickBot="1">
      <c r="A2127" s="163"/>
      <c r="B2127" s="6" t="s">
        <v>2285</v>
      </c>
      <c r="C2127" s="169" t="s">
        <v>2286</v>
      </c>
      <c r="D2127" s="6"/>
      <c r="E2127" s="58"/>
      <c r="F2127" s="74"/>
    </row>
    <row r="2128" spans="1:6" ht="15.75" thickBot="1">
      <c r="A2128" s="163"/>
      <c r="B2128" s="6" t="s">
        <v>2287</v>
      </c>
      <c r="C2128" s="169"/>
      <c r="D2128" s="6"/>
      <c r="E2128" s="58"/>
      <c r="F2128" s="74"/>
    </row>
    <row r="2129" spans="1:6" ht="15.75" thickBot="1">
      <c r="A2129" s="163"/>
      <c r="B2129" s="6" t="s">
        <v>2288</v>
      </c>
      <c r="C2129" s="169"/>
      <c r="D2129" s="6"/>
      <c r="E2129" s="58"/>
      <c r="F2129" s="74"/>
    </row>
    <row r="2130" spans="1:6" ht="15.75" thickBot="1">
      <c r="A2130" s="163"/>
      <c r="B2130" s="6" t="s">
        <v>2289</v>
      </c>
      <c r="C2130" s="169"/>
      <c r="D2130" s="6"/>
      <c r="E2130" s="58"/>
      <c r="F2130" s="74"/>
    </row>
    <row r="2131" spans="1:6" ht="15">
      <c r="A2131" s="163"/>
      <c r="B2131" s="6" t="s">
        <v>2290</v>
      </c>
      <c r="C2131" s="9"/>
      <c r="D2131" s="6"/>
      <c r="E2131" s="58"/>
      <c r="F2131" s="74"/>
    </row>
    <row r="2132" spans="1:6" ht="15">
      <c r="A2132" s="163"/>
      <c r="B2132" s="6" t="s">
        <v>2291</v>
      </c>
      <c r="C2132" s="9"/>
      <c r="D2132" s="6"/>
      <c r="E2132" s="58"/>
      <c r="F2132" s="74"/>
    </row>
    <row r="2133" spans="1:6" ht="15">
      <c r="A2133" s="163"/>
      <c r="B2133" s="6" t="s">
        <v>2292</v>
      </c>
      <c r="C2133" s="9"/>
      <c r="D2133" s="6"/>
      <c r="E2133" s="58"/>
      <c r="F2133" s="74"/>
    </row>
    <row r="2134" spans="1:6" ht="15">
      <c r="A2134" s="163"/>
      <c r="B2134" s="6" t="s">
        <v>2293</v>
      </c>
      <c r="C2134" s="9"/>
      <c r="D2134" s="6">
        <v>630</v>
      </c>
      <c r="E2134" s="58">
        <v>10.376666666666667</v>
      </c>
      <c r="F2134" s="74">
        <f>ROUND((100-E2134)/100*D2134,1)</f>
        <v>564.6</v>
      </c>
    </row>
    <row r="2135" spans="1:6" ht="15">
      <c r="A2135" s="163"/>
      <c r="B2135" s="6" t="s">
        <v>2294</v>
      </c>
      <c r="C2135" s="9"/>
      <c r="D2135" s="6"/>
      <c r="E2135" s="58"/>
      <c r="F2135" s="74"/>
    </row>
    <row r="2136" spans="1:6" ht="15">
      <c r="A2136" s="163"/>
      <c r="B2136" s="6" t="s">
        <v>2295</v>
      </c>
      <c r="C2136" s="9"/>
      <c r="D2136" s="6"/>
      <c r="E2136" s="58"/>
      <c r="F2136" s="74"/>
    </row>
    <row r="2137" spans="1:6" ht="15.75" customHeight="1" thickBot="1">
      <c r="A2137" s="163" t="s">
        <v>806</v>
      </c>
      <c r="B2137" s="6" t="s">
        <v>2296</v>
      </c>
      <c r="C2137" s="169" t="s">
        <v>2297</v>
      </c>
      <c r="D2137" s="6">
        <v>250</v>
      </c>
      <c r="E2137" s="58">
        <v>7.4168</v>
      </c>
      <c r="F2137" s="74">
        <f>ROUND((100-E2137)/100*D2137,1)</f>
        <v>231.5</v>
      </c>
    </row>
    <row r="2138" spans="1:6" ht="15.75" thickBot="1">
      <c r="A2138" s="163"/>
      <c r="B2138" s="6" t="s">
        <v>2298</v>
      </c>
      <c r="C2138" s="169"/>
      <c r="D2138" s="6"/>
      <c r="E2138" s="58"/>
      <c r="F2138" s="74"/>
    </row>
    <row r="2139" spans="1:6" ht="17.25" customHeight="1">
      <c r="A2139" s="167" t="s">
        <v>755</v>
      </c>
      <c r="B2139" s="6" t="s">
        <v>2299</v>
      </c>
      <c r="C2139" s="9"/>
      <c r="D2139" s="6">
        <v>400</v>
      </c>
      <c r="E2139" s="58">
        <v>50.1225</v>
      </c>
      <c r="F2139" s="74">
        <f>ROUND((100-E2139)/100*D2139,1)</f>
        <v>199.5</v>
      </c>
    </row>
    <row r="2140" spans="1:6" ht="17.25" customHeight="1">
      <c r="A2140" s="167"/>
      <c r="B2140" s="7" t="s">
        <v>2300</v>
      </c>
      <c r="C2140" s="106"/>
      <c r="D2140" s="6"/>
      <c r="E2140" s="58"/>
      <c r="F2140" s="74"/>
    </row>
    <row r="2141" spans="1:6" ht="17.25" customHeight="1">
      <c r="A2141" s="167"/>
      <c r="B2141" s="7" t="s">
        <v>2301</v>
      </c>
      <c r="C2141" s="9"/>
      <c r="D2141" s="6"/>
      <c r="E2141" s="58"/>
      <c r="F2141" s="74"/>
    </row>
    <row r="2142" spans="1:6" ht="17.25" customHeight="1">
      <c r="A2142" s="167"/>
      <c r="B2142" s="7" t="s">
        <v>2302</v>
      </c>
      <c r="C2142" s="9" t="s">
        <v>2303</v>
      </c>
      <c r="D2142" s="6"/>
      <c r="E2142" s="58"/>
      <c r="F2142" s="74"/>
    </row>
    <row r="2143" spans="1:6" ht="17.25" customHeight="1">
      <c r="A2143" s="167"/>
      <c r="B2143" s="7" t="s">
        <v>2304</v>
      </c>
      <c r="C2143" s="9"/>
      <c r="D2143" s="6"/>
      <c r="E2143" s="58"/>
      <c r="F2143" s="74"/>
    </row>
    <row r="2144" spans="1:6" ht="17.25" customHeight="1">
      <c r="A2144" s="167"/>
      <c r="B2144" s="7" t="s">
        <v>2305</v>
      </c>
      <c r="C2144" s="9"/>
      <c r="D2144" s="6"/>
      <c r="E2144" s="58"/>
      <c r="F2144" s="74"/>
    </row>
    <row r="2145" spans="1:6" ht="17.25" customHeight="1">
      <c r="A2145" s="167"/>
      <c r="B2145" s="7" t="s">
        <v>2306</v>
      </c>
      <c r="C2145" s="9"/>
      <c r="D2145" s="6"/>
      <c r="E2145" s="58"/>
      <c r="F2145" s="74"/>
    </row>
    <row r="2146" spans="1:6" ht="17.25" customHeight="1">
      <c r="A2146" s="167"/>
      <c r="B2146" s="6" t="s">
        <v>2307</v>
      </c>
      <c r="C2146" s="9"/>
      <c r="D2146" s="6">
        <v>400</v>
      </c>
      <c r="E2146" s="58">
        <v>31.4755</v>
      </c>
      <c r="F2146" s="74">
        <f>ROUND((100-E2146)/100*D2146,1)</f>
        <v>274.1</v>
      </c>
    </row>
    <row r="2147" spans="1:6" ht="17.25" customHeight="1">
      <c r="A2147" s="167"/>
      <c r="B2147" s="7" t="s">
        <v>2308</v>
      </c>
      <c r="C2147" s="9"/>
      <c r="D2147" s="6"/>
      <c r="E2147" s="58"/>
      <c r="F2147" s="74"/>
    </row>
    <row r="2148" spans="1:6" ht="17.25" customHeight="1">
      <c r="A2148" s="167"/>
      <c r="B2148" s="7" t="s">
        <v>2309</v>
      </c>
      <c r="C2148" s="9"/>
      <c r="D2148" s="6"/>
      <c r="E2148" s="58"/>
      <c r="F2148" s="74"/>
    </row>
    <row r="2149" spans="1:6" ht="17.25" customHeight="1">
      <c r="A2149" s="167"/>
      <c r="B2149" s="7" t="s">
        <v>2310</v>
      </c>
      <c r="C2149" s="9"/>
      <c r="D2149" s="6"/>
      <c r="E2149" s="58"/>
      <c r="F2149" s="74"/>
    </row>
    <row r="2150" spans="1:6" ht="17.25" customHeight="1">
      <c r="A2150" s="167"/>
      <c r="B2150" s="7" t="s">
        <v>2311</v>
      </c>
      <c r="C2150" s="9"/>
      <c r="D2150" s="6"/>
      <c r="E2150" s="58"/>
      <c r="F2150" s="74"/>
    </row>
    <row r="2151" spans="1:6" ht="17.25" customHeight="1">
      <c r="A2151" s="167"/>
      <c r="B2151" s="7" t="s">
        <v>2312</v>
      </c>
      <c r="C2151" s="9"/>
      <c r="D2151" s="6"/>
      <c r="E2151" s="58"/>
      <c r="F2151" s="74"/>
    </row>
    <row r="2152" spans="1:6" ht="15.75" customHeight="1" thickBot="1">
      <c r="A2152" s="167"/>
      <c r="B2152" s="6" t="s">
        <v>2313</v>
      </c>
      <c r="C2152" s="169" t="s">
        <v>2314</v>
      </c>
      <c r="D2152" s="6">
        <v>630</v>
      </c>
      <c r="E2152" s="58">
        <v>10.474285714285715</v>
      </c>
      <c r="F2152" s="74">
        <f>ROUND((100-E2152)/100*D2152,1)</f>
        <v>564</v>
      </c>
    </row>
    <row r="2153" spans="1:6" ht="15.75" thickBot="1">
      <c r="A2153" s="167"/>
      <c r="B2153" s="6" t="s">
        <v>2315</v>
      </c>
      <c r="C2153" s="169"/>
      <c r="D2153" s="6"/>
      <c r="E2153" s="58"/>
      <c r="F2153" s="74"/>
    </row>
    <row r="2154" spans="1:6" ht="15.75" thickBot="1">
      <c r="A2154" s="167"/>
      <c r="B2154" s="6" t="s">
        <v>2316</v>
      </c>
      <c r="C2154" s="169"/>
      <c r="D2154" s="6"/>
      <c r="E2154" s="58"/>
      <c r="F2154" s="74"/>
    </row>
    <row r="2155" spans="1:6" ht="15.75" customHeight="1" thickBot="1">
      <c r="A2155" s="167"/>
      <c r="B2155" s="6" t="s">
        <v>2317</v>
      </c>
      <c r="C2155" s="169"/>
      <c r="D2155" s="6"/>
      <c r="E2155" s="58"/>
      <c r="F2155" s="74"/>
    </row>
    <row r="2156" spans="1:6" ht="15">
      <c r="A2156" s="167"/>
      <c r="B2156" s="6" t="s">
        <v>2318</v>
      </c>
      <c r="C2156" s="9"/>
      <c r="D2156" s="6">
        <v>400</v>
      </c>
      <c r="E2156" s="58">
        <v>33.38125</v>
      </c>
      <c r="F2156" s="74">
        <f>ROUND((100-E2156)/100*D2156,1)</f>
        <v>266.5</v>
      </c>
    </row>
    <row r="2157" spans="1:6" ht="15">
      <c r="A2157" s="167"/>
      <c r="B2157" s="6" t="s">
        <v>2319</v>
      </c>
      <c r="C2157" s="9"/>
      <c r="D2157" s="6"/>
      <c r="E2157" s="58"/>
      <c r="F2157" s="74"/>
    </row>
    <row r="2158" spans="1:6" ht="15">
      <c r="A2158" s="167"/>
      <c r="B2158" s="6" t="s">
        <v>2320</v>
      </c>
      <c r="C2158" s="9"/>
      <c r="D2158" s="6"/>
      <c r="E2158" s="58"/>
      <c r="F2158" s="74"/>
    </row>
    <row r="2159" spans="1:6" ht="15">
      <c r="A2159" s="167"/>
      <c r="B2159" s="6" t="s">
        <v>2321</v>
      </c>
      <c r="C2159" s="9"/>
      <c r="D2159" s="6"/>
      <c r="E2159" s="58"/>
      <c r="F2159" s="74"/>
    </row>
    <row r="2160" spans="1:6" ht="15">
      <c r="A2160" s="167"/>
      <c r="B2160" s="6" t="s">
        <v>2322</v>
      </c>
      <c r="C2160" s="9"/>
      <c r="D2160" s="6"/>
      <c r="E2160" s="58"/>
      <c r="F2160" s="74"/>
    </row>
    <row r="2161" spans="1:6" ht="15">
      <c r="A2161" s="167"/>
      <c r="B2161" s="6" t="s">
        <v>2323</v>
      </c>
      <c r="C2161" s="9"/>
      <c r="D2161" s="6"/>
      <c r="E2161" s="58"/>
      <c r="F2161" s="74"/>
    </row>
    <row r="2162" spans="1:6" ht="17.25" customHeight="1">
      <c r="A2162" s="167"/>
      <c r="B2162" s="6" t="s">
        <v>2324</v>
      </c>
      <c r="C2162" s="9"/>
      <c r="D2162" s="6">
        <v>400</v>
      </c>
      <c r="E2162" s="58">
        <v>24.64225</v>
      </c>
      <c r="F2162" s="74">
        <f>ROUND((100-E2162)/100*D2162,1)</f>
        <v>301.4</v>
      </c>
    </row>
    <row r="2163" spans="1:6" ht="17.25" customHeight="1" thickBot="1">
      <c r="A2163" s="167"/>
      <c r="B2163" s="6" t="s">
        <v>2325</v>
      </c>
      <c r="C2163" s="103" t="s">
        <v>2326</v>
      </c>
      <c r="D2163" s="6"/>
      <c r="E2163" s="58"/>
      <c r="F2163" s="74"/>
    </row>
    <row r="2164" spans="1:6" ht="17.25" customHeight="1">
      <c r="A2164" s="167"/>
      <c r="B2164" s="6" t="s">
        <v>2327</v>
      </c>
      <c r="C2164" s="9"/>
      <c r="D2164" s="6"/>
      <c r="E2164" s="58"/>
      <c r="F2164" s="74"/>
    </row>
    <row r="2165" spans="1:6" ht="17.25" customHeight="1">
      <c r="A2165" s="167"/>
      <c r="B2165" s="6" t="s">
        <v>2328</v>
      </c>
      <c r="C2165" s="9"/>
      <c r="D2165" s="6"/>
      <c r="E2165" s="58"/>
      <c r="F2165" s="74"/>
    </row>
    <row r="2166" spans="1:6" ht="17.25" customHeight="1">
      <c r="A2166" s="167"/>
      <c r="B2166" s="6" t="s">
        <v>2330</v>
      </c>
      <c r="C2166" s="9"/>
      <c r="D2166" s="6"/>
      <c r="E2166" s="58"/>
      <c r="F2166" s="74"/>
    </row>
    <row r="2167" spans="1:6" ht="17.25" customHeight="1">
      <c r="A2167" s="167"/>
      <c r="B2167" s="6" t="s">
        <v>2331</v>
      </c>
      <c r="C2167" s="9"/>
      <c r="D2167" s="6"/>
      <c r="E2167" s="58"/>
      <c r="F2167" s="74"/>
    </row>
    <row r="2168" spans="1:6" ht="17.25" customHeight="1">
      <c r="A2168" s="167"/>
      <c r="B2168" s="6" t="s">
        <v>2332</v>
      </c>
      <c r="C2168" s="9"/>
      <c r="D2168" s="6"/>
      <c r="E2168" s="58"/>
      <c r="F2168" s="74"/>
    </row>
    <row r="2169" spans="1:6" ht="17.25" customHeight="1">
      <c r="A2169" s="163" t="s">
        <v>232</v>
      </c>
      <c r="B2169" s="6" t="s">
        <v>2333</v>
      </c>
      <c r="C2169" s="181" t="s">
        <v>2334</v>
      </c>
      <c r="D2169" s="6">
        <v>400</v>
      </c>
      <c r="E2169" s="58">
        <v>1.1295</v>
      </c>
      <c r="F2169" s="74">
        <f>ROUND((100-E2169)/100*D2169,1)</f>
        <v>395.5</v>
      </c>
    </row>
    <row r="2170" spans="1:6" ht="17.25" customHeight="1">
      <c r="A2170" s="163"/>
      <c r="B2170" s="6" t="s">
        <v>2335</v>
      </c>
      <c r="C2170" s="181"/>
      <c r="D2170" s="6"/>
      <c r="E2170" s="58"/>
      <c r="F2170" s="74"/>
    </row>
    <row r="2171" spans="1:6" ht="15.75" thickBot="1">
      <c r="A2171" s="163"/>
      <c r="B2171" s="6" t="s">
        <v>2336</v>
      </c>
      <c r="C2171" s="9"/>
      <c r="D2171" s="6">
        <v>400</v>
      </c>
      <c r="E2171" s="58">
        <v>2.51125</v>
      </c>
      <c r="F2171" s="74">
        <f>ROUND((100-E2171)/100*D2171,1)</f>
        <v>390</v>
      </c>
    </row>
    <row r="2172" spans="1:6" ht="15.75" customHeight="1" thickBot="1">
      <c r="A2172" s="163"/>
      <c r="B2172" s="6" t="s">
        <v>2337</v>
      </c>
      <c r="C2172" s="105"/>
      <c r="D2172" s="6"/>
      <c r="E2172" s="58"/>
      <c r="F2172" s="74"/>
    </row>
    <row r="2173" spans="1:6" ht="15">
      <c r="A2173" s="163"/>
      <c r="B2173" s="6" t="s">
        <v>2338</v>
      </c>
      <c r="C2173" s="6"/>
      <c r="D2173" s="6">
        <v>400</v>
      </c>
      <c r="E2173" s="58">
        <v>13.969</v>
      </c>
      <c r="F2173" s="74">
        <f>ROUND((100-E2173)/100*D2173,1)</f>
        <v>344.1</v>
      </c>
    </row>
    <row r="2174" spans="1:6" ht="15" customHeight="1">
      <c r="A2174" s="163"/>
      <c r="B2174" s="6" t="s">
        <v>2339</v>
      </c>
      <c r="C2174" s="194" t="s">
        <v>2340</v>
      </c>
      <c r="D2174" s="6"/>
      <c r="E2174" s="58"/>
      <c r="F2174" s="74"/>
    </row>
    <row r="2175" spans="1:6" ht="15">
      <c r="A2175" s="163"/>
      <c r="B2175" s="6" t="s">
        <v>2341</v>
      </c>
      <c r="C2175" s="194"/>
      <c r="D2175" s="6"/>
      <c r="E2175" s="58"/>
      <c r="F2175" s="74"/>
    </row>
    <row r="2176" spans="1:6" ht="15">
      <c r="A2176" s="163"/>
      <c r="B2176" s="6" t="s">
        <v>2342</v>
      </c>
      <c r="C2176" s="194"/>
      <c r="D2176" s="6"/>
      <c r="E2176" s="58"/>
      <c r="F2176" s="74"/>
    </row>
    <row r="2177" spans="1:6" ht="15">
      <c r="A2177" s="163"/>
      <c r="B2177" s="6" t="s">
        <v>2343</v>
      </c>
      <c r="C2177" s="194"/>
      <c r="D2177" s="6"/>
      <c r="E2177" s="58"/>
      <c r="F2177" s="74"/>
    </row>
    <row r="2178" spans="1:6" ht="15">
      <c r="A2178" s="163"/>
      <c r="B2178" s="6" t="s">
        <v>2344</v>
      </c>
      <c r="C2178" s="194"/>
      <c r="D2178" s="6"/>
      <c r="E2178" s="58"/>
      <c r="F2178" s="74"/>
    </row>
    <row r="2179" spans="1:6" ht="15">
      <c r="A2179" s="163"/>
      <c r="B2179" s="6" t="s">
        <v>2345</v>
      </c>
      <c r="C2179" s="194"/>
      <c r="D2179" s="6"/>
      <c r="E2179" s="58"/>
      <c r="F2179" s="74"/>
    </row>
    <row r="2180" spans="1:6" ht="15.75" customHeight="1">
      <c r="A2180" s="167" t="s">
        <v>755</v>
      </c>
      <c r="B2180" s="6" t="s">
        <v>2346</v>
      </c>
      <c r="C2180" s="9"/>
      <c r="D2180" s="6">
        <v>400</v>
      </c>
      <c r="E2180" s="58">
        <v>61.074</v>
      </c>
      <c r="F2180" s="74">
        <f>ROUND((100-E2180)/100*D2180,1)</f>
        <v>155.7</v>
      </c>
    </row>
    <row r="2181" spans="1:6" ht="15.75" customHeight="1" thickBot="1">
      <c r="A2181" s="167"/>
      <c r="B2181" s="6" t="s">
        <v>2347</v>
      </c>
      <c r="C2181" s="169" t="s">
        <v>2348</v>
      </c>
      <c r="D2181" s="6"/>
      <c r="E2181" s="58"/>
      <c r="F2181" s="74"/>
    </row>
    <row r="2182" spans="1:6" ht="15.75" thickBot="1">
      <c r="A2182" s="167"/>
      <c r="B2182" s="6" t="s">
        <v>2109</v>
      </c>
      <c r="C2182" s="169"/>
      <c r="D2182" s="6"/>
      <c r="E2182" s="58"/>
      <c r="F2182" s="74"/>
    </row>
    <row r="2183" spans="1:6" ht="15.75" thickBot="1">
      <c r="A2183" s="167"/>
      <c r="B2183" s="6" t="s">
        <v>2349</v>
      </c>
      <c r="C2183" s="169"/>
      <c r="D2183" s="6"/>
      <c r="E2183" s="58"/>
      <c r="F2183" s="74"/>
    </row>
    <row r="2184" spans="1:6" ht="15.75" thickBot="1">
      <c r="A2184" s="167"/>
      <c r="B2184" s="6" t="s">
        <v>2350</v>
      </c>
      <c r="C2184" s="169"/>
      <c r="D2184" s="6"/>
      <c r="E2184" s="58"/>
      <c r="F2184" s="74"/>
    </row>
    <row r="2185" spans="1:6" ht="15">
      <c r="A2185" s="167"/>
      <c r="B2185" s="6" t="s">
        <v>2351</v>
      </c>
      <c r="C2185" s="9"/>
      <c r="D2185" s="6"/>
      <c r="E2185" s="58"/>
      <c r="F2185" s="74"/>
    </row>
    <row r="2186" spans="1:6" ht="15">
      <c r="A2186" s="167"/>
      <c r="B2186" s="6" t="s">
        <v>2352</v>
      </c>
      <c r="C2186" s="9"/>
      <c r="D2186" s="6"/>
      <c r="E2186" s="58"/>
      <c r="F2186" s="74"/>
    </row>
    <row r="2187" spans="1:6" ht="15">
      <c r="A2187" s="167"/>
      <c r="B2187" s="6" t="s">
        <v>2353</v>
      </c>
      <c r="C2187" s="9"/>
      <c r="D2187" s="6"/>
      <c r="E2187" s="58"/>
      <c r="F2187" s="74"/>
    </row>
    <row r="2188" spans="1:6" ht="15">
      <c r="A2188" s="167"/>
      <c r="B2188" s="6" t="s">
        <v>2354</v>
      </c>
      <c r="C2188" s="9"/>
      <c r="D2188" s="6">
        <v>630</v>
      </c>
      <c r="E2188" s="58">
        <v>29.844444444444445</v>
      </c>
      <c r="F2188" s="74">
        <f>ROUND((100-E2188)/100*D2188,1)</f>
        <v>442</v>
      </c>
    </row>
    <row r="2189" spans="1:6" ht="15">
      <c r="A2189" s="167"/>
      <c r="B2189" s="17" t="s">
        <v>2355</v>
      </c>
      <c r="C2189" s="37"/>
      <c r="D2189" s="31"/>
      <c r="E2189" s="58"/>
      <c r="F2189" s="74"/>
    </row>
    <row r="2190" spans="1:6" ht="15">
      <c r="A2190" s="167"/>
      <c r="B2190" s="6" t="s">
        <v>2356</v>
      </c>
      <c r="C2190" s="9"/>
      <c r="D2190" s="6"/>
      <c r="E2190" s="58"/>
      <c r="F2190" s="74"/>
    </row>
    <row r="2191" spans="1:6" ht="15">
      <c r="A2191" s="167"/>
      <c r="B2191" s="6" t="s">
        <v>2357</v>
      </c>
      <c r="C2191" s="9"/>
      <c r="D2191" s="6"/>
      <c r="E2191" s="58"/>
      <c r="F2191" s="74"/>
    </row>
    <row r="2192" spans="1:6" ht="15">
      <c r="A2192" s="167"/>
      <c r="B2192" s="6" t="s">
        <v>2358</v>
      </c>
      <c r="C2192" s="9"/>
      <c r="D2192" s="6"/>
      <c r="E2192" s="58"/>
      <c r="F2192" s="74"/>
    </row>
    <row r="2193" spans="1:6" ht="15">
      <c r="A2193" s="167"/>
      <c r="B2193" s="6" t="s">
        <v>2359</v>
      </c>
      <c r="C2193" s="9"/>
      <c r="D2193" s="6"/>
      <c r="E2193" s="58"/>
      <c r="F2193" s="74"/>
    </row>
    <row r="2194" spans="1:6" s="77" customFormat="1" ht="28.5" customHeight="1">
      <c r="A2194" s="167"/>
      <c r="B2194" s="16" t="s">
        <v>2360</v>
      </c>
      <c r="C2194" s="164" t="s">
        <v>2361</v>
      </c>
      <c r="D2194" s="17">
        <v>630</v>
      </c>
      <c r="E2194" s="76">
        <v>8.457142857142857</v>
      </c>
      <c r="F2194" s="74">
        <f>ROUND((100-E2194)/100*D2194,1)</f>
        <v>576.7</v>
      </c>
    </row>
    <row r="2195" spans="1:6" ht="17.25" customHeight="1">
      <c r="A2195" s="167"/>
      <c r="B2195" s="6" t="s">
        <v>2362</v>
      </c>
      <c r="C2195" s="164"/>
      <c r="D2195" s="6"/>
      <c r="E2195" s="58"/>
      <c r="F2195" s="74"/>
    </row>
    <row r="2196" spans="1:6" ht="17.25" customHeight="1">
      <c r="A2196" s="167"/>
      <c r="B2196" s="7" t="s">
        <v>2363</v>
      </c>
      <c r="C2196" s="164"/>
      <c r="D2196" s="6"/>
      <c r="E2196" s="58"/>
      <c r="F2196" s="74"/>
    </row>
    <row r="2197" spans="1:6" ht="17.25" customHeight="1">
      <c r="A2197" s="167"/>
      <c r="B2197" s="7" t="s">
        <v>2364</v>
      </c>
      <c r="C2197" s="164"/>
      <c r="D2197" s="6"/>
      <c r="E2197" s="58"/>
      <c r="F2197" s="74"/>
    </row>
    <row r="2198" spans="1:6" ht="17.25" customHeight="1">
      <c r="A2198" s="167"/>
      <c r="B2198" s="6" t="s">
        <v>2365</v>
      </c>
      <c r="C2198" s="164"/>
      <c r="D2198" s="6">
        <v>400</v>
      </c>
      <c r="E2198" s="58">
        <v>36.784</v>
      </c>
      <c r="F2198" s="74">
        <f>ROUND((100-E2198)/100*D2198,1)</f>
        <v>252.9</v>
      </c>
    </row>
    <row r="2199" spans="1:6" ht="17.25" customHeight="1">
      <c r="A2199" s="167"/>
      <c r="B2199" s="7" t="s">
        <v>2366</v>
      </c>
      <c r="C2199" s="164"/>
      <c r="D2199" s="6"/>
      <c r="E2199" s="58"/>
      <c r="F2199" s="74"/>
    </row>
    <row r="2200" spans="1:6" ht="17.25" customHeight="1">
      <c r="A2200" s="167"/>
      <c r="B2200" s="6" t="s">
        <v>2367</v>
      </c>
      <c r="C2200" s="164"/>
      <c r="D2200" s="6"/>
      <c r="E2200" s="58"/>
      <c r="F2200" s="74"/>
    </row>
    <row r="2201" spans="1:6" ht="17.25" customHeight="1">
      <c r="A2201" s="167"/>
      <c r="B2201" s="7" t="s">
        <v>2368</v>
      </c>
      <c r="C2201" s="9"/>
      <c r="D2201" s="6"/>
      <c r="E2201" s="58"/>
      <c r="F2201" s="74"/>
    </row>
    <row r="2202" spans="1:6" ht="15.75" customHeight="1" thickBot="1">
      <c r="A2202" s="167" t="s">
        <v>755</v>
      </c>
      <c r="B2202" s="6" t="s">
        <v>2369</v>
      </c>
      <c r="C2202" s="169" t="s">
        <v>2370</v>
      </c>
      <c r="D2202" s="6">
        <v>630</v>
      </c>
      <c r="E2202" s="58">
        <v>26.543174603174602</v>
      </c>
      <c r="F2202" s="74">
        <f>ROUND((100-E2202)/100*D2202,1)</f>
        <v>462.8</v>
      </c>
    </row>
    <row r="2203" spans="1:6" ht="15.75" thickBot="1">
      <c r="A2203" s="167"/>
      <c r="B2203" s="6" t="s">
        <v>2371</v>
      </c>
      <c r="C2203" s="169"/>
      <c r="D2203" s="6"/>
      <c r="E2203" s="58"/>
      <c r="F2203" s="74"/>
    </row>
    <row r="2204" spans="1:6" ht="15.75" thickBot="1">
      <c r="A2204" s="167"/>
      <c r="B2204" s="6" t="s">
        <v>2372</v>
      </c>
      <c r="C2204" s="169"/>
      <c r="D2204" s="6"/>
      <c r="E2204" s="58"/>
      <c r="F2204" s="74"/>
    </row>
    <row r="2205" spans="1:6" ht="15.75" thickBot="1">
      <c r="A2205" s="167"/>
      <c r="B2205" s="6" t="s">
        <v>2373</v>
      </c>
      <c r="C2205" s="169"/>
      <c r="D2205" s="6"/>
      <c r="E2205" s="58"/>
      <c r="F2205" s="74"/>
    </row>
    <row r="2206" spans="1:6" ht="15">
      <c r="A2206" s="167"/>
      <c r="B2206" s="6" t="s">
        <v>2374</v>
      </c>
      <c r="C2206" s="9"/>
      <c r="D2206" s="6"/>
      <c r="E2206" s="58"/>
      <c r="F2206" s="74"/>
    </row>
    <row r="2207" spans="1:6" ht="15">
      <c r="A2207" s="167"/>
      <c r="B2207" s="6" t="s">
        <v>2375</v>
      </c>
      <c r="C2207" s="9"/>
      <c r="D2207" s="6">
        <v>400</v>
      </c>
      <c r="E2207" s="58">
        <v>8.1</v>
      </c>
      <c r="F2207" s="74">
        <f>ROUND((100-E2207)/100*D2207,1)</f>
        <v>367.6</v>
      </c>
    </row>
    <row r="2208" spans="1:6" ht="15">
      <c r="A2208" s="167"/>
      <c r="B2208" s="6" t="s">
        <v>2376</v>
      </c>
      <c r="C2208" s="9"/>
      <c r="D2208" s="6"/>
      <c r="E2208" s="58"/>
      <c r="F2208" s="74"/>
    </row>
    <row r="2209" spans="1:6" ht="15">
      <c r="A2209" s="167"/>
      <c r="B2209" s="6" t="s">
        <v>2377</v>
      </c>
      <c r="C2209" s="9"/>
      <c r="D2209" s="6"/>
      <c r="E2209" s="58"/>
      <c r="F2209" s="74"/>
    </row>
    <row r="2210" spans="1:6" ht="15">
      <c r="A2210" s="167"/>
      <c r="B2210" s="6" t="s">
        <v>2378</v>
      </c>
      <c r="C2210" s="9"/>
      <c r="D2210" s="6"/>
      <c r="E2210" s="58"/>
      <c r="F2210" s="74"/>
    </row>
    <row r="2211" spans="1:6" ht="15.75" customHeight="1">
      <c r="A2211" s="167"/>
      <c r="B2211" s="6" t="s">
        <v>2379</v>
      </c>
      <c r="C2211" s="9"/>
      <c r="D2211" s="6">
        <v>400</v>
      </c>
      <c r="E2211" s="58">
        <v>13.481</v>
      </c>
      <c r="F2211" s="74">
        <f>ROUND((100-E2211)/100*D2211,1)</f>
        <v>346.1</v>
      </c>
    </row>
    <row r="2212" spans="1:6" ht="15" customHeight="1" thickBot="1">
      <c r="A2212" s="167"/>
      <c r="B2212" s="6" t="s">
        <v>2219</v>
      </c>
      <c r="C2212" s="176" t="s">
        <v>2380</v>
      </c>
      <c r="D2212" s="6"/>
      <c r="E2212" s="58"/>
      <c r="F2212" s="74"/>
    </row>
    <row r="2213" spans="1:6" ht="15" customHeight="1" thickBot="1">
      <c r="A2213" s="167"/>
      <c r="B2213" s="6" t="s">
        <v>2381</v>
      </c>
      <c r="C2213" s="176"/>
      <c r="D2213" s="6"/>
      <c r="E2213" s="58"/>
      <c r="F2213" s="74"/>
    </row>
    <row r="2214" spans="1:6" ht="15" customHeight="1" thickBot="1">
      <c r="A2214" s="167"/>
      <c r="B2214" s="6" t="s">
        <v>2382</v>
      </c>
      <c r="C2214" s="176"/>
      <c r="D2214" s="6"/>
      <c r="E2214" s="58"/>
      <c r="F2214" s="74"/>
    </row>
    <row r="2215" spans="1:6" ht="15.75" customHeight="1" thickBot="1">
      <c r="A2215" s="167"/>
      <c r="B2215" s="6" t="s">
        <v>2383</v>
      </c>
      <c r="C2215" s="176"/>
      <c r="D2215" s="6"/>
      <c r="E2215" s="58"/>
      <c r="F2215" s="74"/>
    </row>
    <row r="2216" spans="1:6" ht="15">
      <c r="A2216" s="167"/>
      <c r="B2216" s="6" t="s">
        <v>2384</v>
      </c>
      <c r="C2216" s="9"/>
      <c r="D2216" s="6">
        <v>400</v>
      </c>
      <c r="E2216" s="58">
        <v>8.4845</v>
      </c>
      <c r="F2216" s="74">
        <f>ROUND((100-E2216)/100*D2216,1)</f>
        <v>366.1</v>
      </c>
    </row>
    <row r="2217" spans="1:6" ht="15">
      <c r="A2217" s="167"/>
      <c r="B2217" s="6" t="s">
        <v>2385</v>
      </c>
      <c r="C2217" s="9"/>
      <c r="D2217" s="6"/>
      <c r="E2217" s="58"/>
      <c r="F2217" s="74"/>
    </row>
    <row r="2218" spans="1:6" ht="15">
      <c r="A2218" s="167"/>
      <c r="B2218" s="6" t="s">
        <v>2386</v>
      </c>
      <c r="C2218" s="9"/>
      <c r="D2218" s="6"/>
      <c r="E2218" s="58"/>
      <c r="F2218" s="74"/>
    </row>
    <row r="2219" spans="1:6" ht="15.75" customHeight="1">
      <c r="A2219" s="163" t="s">
        <v>232</v>
      </c>
      <c r="B2219" s="6" t="s">
        <v>2387</v>
      </c>
      <c r="C2219" s="164" t="s">
        <v>2388</v>
      </c>
      <c r="D2219" s="6">
        <v>400</v>
      </c>
      <c r="E2219" s="58">
        <v>16.2925</v>
      </c>
      <c r="F2219" s="74">
        <f>ROUND((100-E2219)/100*D2219,1)</f>
        <v>334.8</v>
      </c>
    </row>
    <row r="2220" spans="1:6" ht="15" customHeight="1">
      <c r="A2220" s="163"/>
      <c r="B2220" s="6" t="s">
        <v>2389</v>
      </c>
      <c r="C2220" s="164"/>
      <c r="D2220" s="6"/>
      <c r="E2220" s="58"/>
      <c r="F2220" s="74"/>
    </row>
    <row r="2221" spans="1:6" ht="15" customHeight="1">
      <c r="A2221" s="163"/>
      <c r="B2221" s="6" t="s">
        <v>2390</v>
      </c>
      <c r="C2221" s="164"/>
      <c r="D2221" s="6"/>
      <c r="E2221" s="58"/>
      <c r="F2221" s="74"/>
    </row>
    <row r="2222" spans="1:6" ht="15">
      <c r="A2222" s="163"/>
      <c r="B2222" s="6" t="s">
        <v>2391</v>
      </c>
      <c r="C2222" s="164"/>
      <c r="D2222" s="6"/>
      <c r="E2222" s="58"/>
      <c r="F2222" s="74"/>
    </row>
    <row r="2223" spans="1:6" ht="15">
      <c r="A2223" s="163"/>
      <c r="B2223" s="6" t="s">
        <v>2392</v>
      </c>
      <c r="C2223" s="164"/>
      <c r="D2223" s="6"/>
      <c r="E2223" s="58"/>
      <c r="F2223" s="74"/>
    </row>
    <row r="2224" spans="1:6" ht="17.25" customHeight="1">
      <c r="A2224" s="163"/>
      <c r="B2224" s="6" t="s">
        <v>167</v>
      </c>
      <c r="C2224" s="164"/>
      <c r="D2224" s="6"/>
      <c r="E2224" s="58"/>
      <c r="F2224" s="74"/>
    </row>
    <row r="2225" spans="1:6" ht="15.75" customHeight="1">
      <c r="A2225" s="163" t="s">
        <v>232</v>
      </c>
      <c r="B2225" s="6" t="s">
        <v>2393</v>
      </c>
      <c r="C2225" s="164" t="s">
        <v>2394</v>
      </c>
      <c r="D2225" s="6">
        <v>250</v>
      </c>
      <c r="E2225" s="58">
        <v>26.288</v>
      </c>
      <c r="F2225" s="74">
        <f>ROUND((100-E2225)/100*D2225,1)</f>
        <v>184.3</v>
      </c>
    </row>
    <row r="2226" spans="1:6" ht="15.75" customHeight="1">
      <c r="A2226" s="163"/>
      <c r="B2226" s="6" t="s">
        <v>2395</v>
      </c>
      <c r="C2226" s="164"/>
      <c r="D2226" s="6"/>
      <c r="E2226" s="58"/>
      <c r="F2226" s="74"/>
    </row>
    <row r="2227" spans="1:6" ht="15" customHeight="1">
      <c r="A2227" s="163"/>
      <c r="B2227" s="6" t="s">
        <v>2396</v>
      </c>
      <c r="C2227" s="164"/>
      <c r="D2227" s="6"/>
      <c r="E2227" s="58"/>
      <c r="F2227" s="74"/>
    </row>
    <row r="2228" spans="1:6" ht="17.25" customHeight="1">
      <c r="A2228" s="163"/>
      <c r="B2228" s="6" t="s">
        <v>72</v>
      </c>
      <c r="C2228" s="164"/>
      <c r="D2228" s="6"/>
      <c r="E2228" s="58"/>
      <c r="F2228" s="74"/>
    </row>
    <row r="2229" spans="1:6" ht="17.25" customHeight="1">
      <c r="A2229" s="163"/>
      <c r="B2229" s="6" t="s">
        <v>2397</v>
      </c>
      <c r="C2229" s="164"/>
      <c r="D2229" s="6"/>
      <c r="E2229" s="58"/>
      <c r="F2229" s="74"/>
    </row>
    <row r="2230" spans="1:6" ht="15.75" customHeight="1">
      <c r="A2230" s="163"/>
      <c r="B2230" s="6" t="s">
        <v>2398</v>
      </c>
      <c r="C2230" s="164"/>
      <c r="D2230" s="6">
        <v>250</v>
      </c>
      <c r="E2230" s="58">
        <v>75.7188</v>
      </c>
      <c r="F2230" s="74">
        <f>ROUND((100-E2230)/100*D2230,1)</f>
        <v>60.7</v>
      </c>
    </row>
    <row r="2231" spans="1:6" ht="15">
      <c r="A2231" s="163"/>
      <c r="B2231" s="6" t="s">
        <v>2399</v>
      </c>
      <c r="C2231" s="164"/>
      <c r="D2231" s="6"/>
      <c r="E2231" s="58"/>
      <c r="F2231" s="74"/>
    </row>
    <row r="2232" spans="1:6" ht="15">
      <c r="A2232" s="163"/>
      <c r="B2232" s="6" t="s">
        <v>2400</v>
      </c>
      <c r="C2232" s="164"/>
      <c r="D2232" s="6"/>
      <c r="E2232" s="58"/>
      <c r="F2232" s="74"/>
    </row>
    <row r="2233" spans="1:6" ht="15">
      <c r="A2233" s="163"/>
      <c r="B2233" s="6" t="s">
        <v>2401</v>
      </c>
      <c r="C2233" s="164"/>
      <c r="D2233" s="6"/>
      <c r="E2233" s="58"/>
      <c r="F2233" s="74"/>
    </row>
    <row r="2234" spans="1:6" ht="15">
      <c r="A2234" s="163"/>
      <c r="B2234" s="6" t="s">
        <v>2402</v>
      </c>
      <c r="C2234" s="164"/>
      <c r="D2234" s="6"/>
      <c r="E2234" s="58"/>
      <c r="F2234" s="74"/>
    </row>
    <row r="2235" spans="1:6" ht="15">
      <c r="A2235" s="163"/>
      <c r="B2235" s="6" t="s">
        <v>2403</v>
      </c>
      <c r="C2235" s="164"/>
      <c r="D2235" s="6"/>
      <c r="E2235" s="58"/>
      <c r="F2235" s="74"/>
    </row>
    <row r="2236" spans="1:6" ht="15">
      <c r="A2236" s="163"/>
      <c r="B2236" s="6" t="s">
        <v>2404</v>
      </c>
      <c r="C2236" s="164"/>
      <c r="D2236" s="6"/>
      <c r="E2236" s="58"/>
      <c r="F2236" s="74"/>
    </row>
    <row r="2237" spans="1:6" ht="15">
      <c r="A2237" s="163"/>
      <c r="B2237" s="6" t="s">
        <v>2405</v>
      </c>
      <c r="C2237" s="164"/>
      <c r="D2237" s="6"/>
      <c r="E2237" s="58"/>
      <c r="F2237" s="74"/>
    </row>
    <row r="2238" spans="1:6" ht="15.75" customHeight="1" thickBot="1">
      <c r="A2238" s="163" t="s">
        <v>232</v>
      </c>
      <c r="B2238" s="6" t="s">
        <v>2406</v>
      </c>
      <c r="C2238" s="169" t="s">
        <v>2407</v>
      </c>
      <c r="D2238" s="31">
        <v>250</v>
      </c>
      <c r="E2238" s="58">
        <v>14.406</v>
      </c>
      <c r="F2238" s="74">
        <f>ROUND((100-E2238)/100*D2238,1)</f>
        <v>214</v>
      </c>
    </row>
    <row r="2239" spans="1:6" ht="15.75" thickBot="1">
      <c r="A2239" s="163"/>
      <c r="B2239" s="17" t="s">
        <v>2408</v>
      </c>
      <c r="C2239" s="169"/>
      <c r="D2239" s="6"/>
      <c r="E2239" s="58"/>
      <c r="F2239" s="74"/>
    </row>
    <row r="2240" spans="1:6" ht="15">
      <c r="A2240" s="163"/>
      <c r="B2240" s="6" t="s">
        <v>2409</v>
      </c>
      <c r="C2240" s="9"/>
      <c r="D2240" s="6"/>
      <c r="E2240" s="58"/>
      <c r="F2240" s="74"/>
    </row>
    <row r="2241" spans="1:6" ht="15" customHeight="1">
      <c r="A2241" s="163"/>
      <c r="B2241" s="6" t="s">
        <v>2410</v>
      </c>
      <c r="C2241" s="9"/>
      <c r="D2241" s="6">
        <v>630</v>
      </c>
      <c r="E2241" s="58">
        <v>15.45111111111111</v>
      </c>
      <c r="F2241" s="74">
        <f>ROUND((100-E2241)/100*D2241,1)</f>
        <v>532.7</v>
      </c>
    </row>
    <row r="2242" spans="1:6" ht="15" customHeight="1" thickBot="1">
      <c r="A2242" s="163"/>
      <c r="B2242" s="6" t="s">
        <v>2411</v>
      </c>
      <c r="C2242" s="103"/>
      <c r="D2242" s="6"/>
      <c r="E2242" s="58"/>
      <c r="F2242" s="74"/>
    </row>
    <row r="2243" spans="1:6" ht="15" customHeight="1" thickBot="1">
      <c r="A2243" s="163"/>
      <c r="B2243" s="6" t="s">
        <v>2412</v>
      </c>
      <c r="C2243" s="103"/>
      <c r="D2243" s="6"/>
      <c r="E2243" s="58"/>
      <c r="F2243" s="74"/>
    </row>
    <row r="2244" spans="1:6" ht="15" customHeight="1" thickBot="1">
      <c r="A2244" s="163"/>
      <c r="B2244" s="6" t="s">
        <v>1388</v>
      </c>
      <c r="C2244" s="103"/>
      <c r="D2244" s="6"/>
      <c r="E2244" s="58"/>
      <c r="F2244" s="74"/>
    </row>
    <row r="2245" spans="1:6" ht="16.5" thickBot="1">
      <c r="A2245" s="163"/>
      <c r="B2245" s="6" t="s">
        <v>2413</v>
      </c>
      <c r="C2245" s="103"/>
      <c r="D2245" s="6">
        <v>630</v>
      </c>
      <c r="E2245" s="58">
        <v>10.902380952380952</v>
      </c>
      <c r="F2245" s="74">
        <f>ROUND((100-E2245)/100*D2245,1)</f>
        <v>561.3</v>
      </c>
    </row>
    <row r="2246" spans="1:6" ht="15">
      <c r="A2246" s="163"/>
      <c r="B2246" s="6" t="s">
        <v>2414</v>
      </c>
      <c r="C2246" s="6"/>
      <c r="D2246" s="6"/>
      <c r="E2246" s="58"/>
      <c r="F2246" s="74"/>
    </row>
    <row r="2247" spans="1:6" ht="15">
      <c r="A2247" s="163"/>
      <c r="B2247" s="6" t="s">
        <v>2415</v>
      </c>
      <c r="C2247" s="6"/>
      <c r="D2247" s="6"/>
      <c r="E2247" s="58"/>
      <c r="F2247" s="74"/>
    </row>
    <row r="2248" spans="1:6" ht="15">
      <c r="A2248" s="163"/>
      <c r="B2248" s="6" t="s">
        <v>2416</v>
      </c>
      <c r="C2248" s="6"/>
      <c r="D2248" s="6"/>
      <c r="E2248" s="58"/>
      <c r="F2248" s="74"/>
    </row>
    <row r="2249" spans="1:6" ht="15">
      <c r="A2249" s="163"/>
      <c r="B2249" s="6" t="s">
        <v>2417</v>
      </c>
      <c r="C2249" s="6"/>
      <c r="D2249" s="6"/>
      <c r="E2249" s="58"/>
      <c r="F2249" s="74"/>
    </row>
    <row r="2250" spans="1:6" ht="15">
      <c r="A2250" s="163"/>
      <c r="B2250" s="6" t="s">
        <v>2418</v>
      </c>
      <c r="C2250" s="6"/>
      <c r="D2250" s="6"/>
      <c r="E2250" s="58"/>
      <c r="F2250" s="74"/>
    </row>
    <row r="2251" spans="1:6" ht="15">
      <c r="A2251" s="167"/>
      <c r="B2251" s="6" t="s">
        <v>2419</v>
      </c>
      <c r="C2251" s="9"/>
      <c r="D2251" s="6">
        <v>400</v>
      </c>
      <c r="E2251" s="58">
        <v>27.99125</v>
      </c>
      <c r="F2251" s="74">
        <f>ROUND((100-E2251)/100*D2251,1)</f>
        <v>288</v>
      </c>
    </row>
    <row r="2252" spans="1:6" ht="15">
      <c r="A2252" s="167"/>
      <c r="B2252" s="6" t="s">
        <v>2420</v>
      </c>
      <c r="C2252" s="9" t="s">
        <v>2421</v>
      </c>
      <c r="D2252" s="6"/>
      <c r="E2252" s="58"/>
      <c r="F2252" s="74"/>
    </row>
    <row r="2253" spans="1:6" ht="15">
      <c r="A2253" s="167"/>
      <c r="B2253" s="6" t="s">
        <v>2422</v>
      </c>
      <c r="C2253" s="9"/>
      <c r="D2253" s="6">
        <v>400</v>
      </c>
      <c r="E2253" s="58">
        <v>19.604</v>
      </c>
      <c r="F2253" s="74">
        <f>ROUND((100-E2253)/100*D2253,1)</f>
        <v>321.6</v>
      </c>
    </row>
    <row r="2254" spans="1:6" ht="15">
      <c r="A2254" s="167"/>
      <c r="B2254" s="6" t="s">
        <v>2423</v>
      </c>
      <c r="C2254" s="9"/>
      <c r="D2254" s="6"/>
      <c r="E2254" s="58"/>
      <c r="F2254" s="74"/>
    </row>
    <row r="2255" spans="1:6" ht="15">
      <c r="A2255" s="167"/>
      <c r="B2255" s="6" t="s">
        <v>2424</v>
      </c>
      <c r="C2255" s="9"/>
      <c r="D2255" s="6"/>
      <c r="E2255" s="58"/>
      <c r="F2255" s="74"/>
    </row>
    <row r="2256" spans="1:6" ht="15">
      <c r="A2256" s="167"/>
      <c r="B2256" s="6" t="s">
        <v>2425</v>
      </c>
      <c r="C2256" s="9"/>
      <c r="D2256" s="6"/>
      <c r="E2256" s="58"/>
      <c r="F2256" s="74"/>
    </row>
    <row r="2257" spans="1:6" ht="15">
      <c r="A2257" s="167"/>
      <c r="B2257" s="6" t="s">
        <v>2426</v>
      </c>
      <c r="C2257" s="9"/>
      <c r="D2257" s="6"/>
      <c r="E2257" s="58"/>
      <c r="F2257" s="74"/>
    </row>
    <row r="2258" spans="1:6" ht="17.25" customHeight="1">
      <c r="A2258" s="167"/>
      <c r="B2258" s="6" t="s">
        <v>2427</v>
      </c>
      <c r="C2258" s="9"/>
      <c r="D2258" s="6">
        <v>400</v>
      </c>
      <c r="E2258" s="58">
        <v>42.2955</v>
      </c>
      <c r="F2258" s="74">
        <f>ROUND((100-E2258)/100*D2258,1)</f>
        <v>230.8</v>
      </c>
    </row>
    <row r="2259" spans="1:6" ht="15">
      <c r="A2259" s="167"/>
      <c r="B2259" s="6" t="s">
        <v>1481</v>
      </c>
      <c r="C2259" s="9"/>
      <c r="D2259" s="6"/>
      <c r="E2259" s="58"/>
      <c r="F2259" s="74"/>
    </row>
    <row r="2260" spans="1:6" ht="17.25" customHeight="1">
      <c r="A2260" s="167"/>
      <c r="B2260" s="6" t="s">
        <v>2428</v>
      </c>
      <c r="C2260" s="164" t="s">
        <v>2429</v>
      </c>
      <c r="D2260" s="6"/>
      <c r="E2260" s="58"/>
      <c r="F2260" s="74"/>
    </row>
    <row r="2261" spans="1:6" ht="17.25" customHeight="1">
      <c r="A2261" s="167"/>
      <c r="B2261" s="6" t="s">
        <v>2430</v>
      </c>
      <c r="C2261" s="164"/>
      <c r="D2261" s="6"/>
      <c r="E2261" s="58"/>
      <c r="F2261" s="74"/>
    </row>
    <row r="2262" spans="1:6" ht="15">
      <c r="A2262" s="167"/>
      <c r="B2262" s="6" t="s">
        <v>2431</v>
      </c>
      <c r="C2262" s="164"/>
      <c r="D2262" s="6"/>
      <c r="E2262" s="58"/>
      <c r="F2262" s="74"/>
    </row>
    <row r="2263" spans="1:6" ht="15">
      <c r="A2263" s="167"/>
      <c r="B2263" s="6" t="s">
        <v>2432</v>
      </c>
      <c r="C2263" s="9"/>
      <c r="D2263" s="6"/>
      <c r="E2263" s="58"/>
      <c r="F2263" s="74"/>
    </row>
    <row r="2264" spans="1:6" ht="15">
      <c r="A2264" s="167"/>
      <c r="B2264" s="6" t="s">
        <v>2433</v>
      </c>
      <c r="C2264" s="9"/>
      <c r="D2264" s="6"/>
      <c r="E2264" s="58"/>
      <c r="F2264" s="74"/>
    </row>
    <row r="2265" spans="1:6" ht="15">
      <c r="A2265" s="167"/>
      <c r="B2265" s="6" t="s">
        <v>2434</v>
      </c>
      <c r="C2265" s="9"/>
      <c r="D2265" s="6">
        <v>630</v>
      </c>
      <c r="E2265" s="58">
        <v>20.875555555555554</v>
      </c>
      <c r="F2265" s="74">
        <f>ROUND((100-E2265)/100*D2265,1)</f>
        <v>498.5</v>
      </c>
    </row>
    <row r="2266" spans="1:6" ht="15">
      <c r="A2266" s="167"/>
      <c r="B2266" s="6" t="s">
        <v>869</v>
      </c>
      <c r="C2266" s="9"/>
      <c r="D2266" s="6"/>
      <c r="E2266" s="58"/>
      <c r="F2266" s="74"/>
    </row>
    <row r="2267" spans="1:6" ht="15">
      <c r="A2267" s="167"/>
      <c r="B2267" s="6" t="s">
        <v>2435</v>
      </c>
      <c r="C2267" s="9"/>
      <c r="D2267" s="6"/>
      <c r="E2267" s="58"/>
      <c r="F2267" s="74"/>
    </row>
    <row r="2268" spans="1:6" ht="15">
      <c r="A2268" s="167"/>
      <c r="B2268" s="6" t="s">
        <v>2436</v>
      </c>
      <c r="C2268" s="9"/>
      <c r="D2268" s="6"/>
      <c r="E2268" s="58"/>
      <c r="F2268" s="74"/>
    </row>
    <row r="2269" spans="1:6" ht="15">
      <c r="A2269" s="167"/>
      <c r="B2269" s="6" t="s">
        <v>2437</v>
      </c>
      <c r="C2269" s="9"/>
      <c r="D2269" s="6"/>
      <c r="E2269" s="58"/>
      <c r="F2269" s="74"/>
    </row>
    <row r="2270" spans="1:6" ht="15">
      <c r="A2270" s="167"/>
      <c r="B2270" s="6" t="s">
        <v>2438</v>
      </c>
      <c r="C2270" s="9"/>
      <c r="D2270" s="6"/>
      <c r="E2270" s="58"/>
      <c r="F2270" s="74"/>
    </row>
    <row r="2271" spans="1:6" ht="15">
      <c r="A2271" s="167"/>
      <c r="B2271" s="6" t="s">
        <v>2439</v>
      </c>
      <c r="C2271" s="9"/>
      <c r="D2271" s="6"/>
      <c r="E2271" s="58"/>
      <c r="F2271" s="74"/>
    </row>
    <row r="2272" spans="1:6" ht="15">
      <c r="A2272" s="167"/>
      <c r="B2272" s="6" t="s">
        <v>2440</v>
      </c>
      <c r="C2272" s="9"/>
      <c r="D2272" s="6"/>
      <c r="E2272" s="58"/>
      <c r="F2272" s="74"/>
    </row>
    <row r="2273" spans="1:6" ht="15">
      <c r="A2273" s="167"/>
      <c r="B2273" s="6" t="s">
        <v>2441</v>
      </c>
      <c r="C2273" s="9"/>
      <c r="D2273" s="6">
        <v>400</v>
      </c>
      <c r="E2273" s="58">
        <v>15.84575</v>
      </c>
      <c r="F2273" s="74">
        <f>ROUND((100-E2273)/100*D2273,1)</f>
        <v>336.6</v>
      </c>
    </row>
    <row r="2274" spans="1:6" ht="15.75" customHeight="1" thickBot="1">
      <c r="A2274" s="167"/>
      <c r="B2274" s="6" t="s">
        <v>2442</v>
      </c>
      <c r="C2274" s="169" t="s">
        <v>2443</v>
      </c>
      <c r="D2274" s="6"/>
      <c r="E2274" s="58"/>
      <c r="F2274" s="74"/>
    </row>
    <row r="2275" spans="1:6" ht="15.75" thickBot="1">
      <c r="A2275" s="167"/>
      <c r="B2275" s="6" t="s">
        <v>2444</v>
      </c>
      <c r="C2275" s="169"/>
      <c r="D2275" s="6"/>
      <c r="E2275" s="58"/>
      <c r="F2275" s="74"/>
    </row>
    <row r="2276" spans="1:6" ht="15.75" thickBot="1">
      <c r="A2276" s="167"/>
      <c r="B2276" s="6" t="s">
        <v>2445</v>
      </c>
      <c r="C2276" s="169"/>
      <c r="D2276" s="6"/>
      <c r="E2276" s="58"/>
      <c r="F2276" s="74"/>
    </row>
    <row r="2277" spans="1:6" ht="17.25" customHeight="1">
      <c r="A2277" s="167"/>
      <c r="B2277" s="6" t="s">
        <v>2446</v>
      </c>
      <c r="C2277" s="9"/>
      <c r="D2277" s="6"/>
      <c r="E2277" s="58"/>
      <c r="F2277" s="74"/>
    </row>
    <row r="2278" spans="1:6" ht="17.25" customHeight="1">
      <c r="A2278" s="167"/>
      <c r="B2278" s="6" t="s">
        <v>2447</v>
      </c>
      <c r="C2278" s="9"/>
      <c r="D2278" s="6"/>
      <c r="E2278" s="58"/>
      <c r="F2278" s="74"/>
    </row>
    <row r="2279" spans="1:6" ht="15">
      <c r="A2279" s="167"/>
      <c r="B2279" s="6" t="s">
        <v>2448</v>
      </c>
      <c r="C2279" s="9"/>
      <c r="D2279" s="6">
        <v>630</v>
      </c>
      <c r="E2279" s="58">
        <v>12.204761904761904</v>
      </c>
      <c r="F2279" s="74">
        <f>ROUND((100-E2279)/100*D2279,1)</f>
        <v>553.1</v>
      </c>
    </row>
    <row r="2280" spans="1:6" ht="15">
      <c r="A2280" s="167"/>
      <c r="B2280" s="6" t="s">
        <v>2449</v>
      </c>
      <c r="C2280" s="9"/>
      <c r="D2280" s="6"/>
      <c r="E2280" s="58"/>
      <c r="F2280" s="74"/>
    </row>
    <row r="2281" spans="1:6" ht="15">
      <c r="A2281" s="167"/>
      <c r="B2281" s="6" t="s">
        <v>2450</v>
      </c>
      <c r="C2281" s="9"/>
      <c r="D2281" s="6"/>
      <c r="E2281" s="58"/>
      <c r="F2281" s="74"/>
    </row>
    <row r="2282" spans="1:6" ht="15">
      <c r="A2282" s="167"/>
      <c r="B2282" s="6" t="s">
        <v>2451</v>
      </c>
      <c r="C2282" s="9"/>
      <c r="D2282" s="6"/>
      <c r="E2282" s="58"/>
      <c r="F2282" s="74"/>
    </row>
    <row r="2283" spans="1:6" ht="15.75" customHeight="1">
      <c r="A2283" s="163"/>
      <c r="B2283" s="6" t="s">
        <v>2452</v>
      </c>
      <c r="C2283" s="9"/>
      <c r="D2283" s="6">
        <v>400</v>
      </c>
      <c r="E2283" s="58">
        <v>7.686</v>
      </c>
      <c r="F2283" s="74">
        <f>ROUND((100-E2283)/100*D2283,1)</f>
        <v>369.3</v>
      </c>
    </row>
    <row r="2284" spans="1:6" ht="15.75" thickBot="1">
      <c r="A2284" s="163"/>
      <c r="B2284" s="6" t="s">
        <v>2454</v>
      </c>
      <c r="C2284" s="9"/>
      <c r="D2284" s="6"/>
      <c r="E2284" s="58"/>
      <c r="F2284" s="74"/>
    </row>
    <row r="2285" spans="1:6" ht="16.5" thickBot="1">
      <c r="A2285" s="163"/>
      <c r="B2285" s="6" t="s">
        <v>2455</v>
      </c>
      <c r="C2285" s="107" t="s">
        <v>2456</v>
      </c>
      <c r="D2285" s="6"/>
      <c r="E2285" s="58"/>
      <c r="F2285" s="74"/>
    </row>
    <row r="2286" spans="1:6" ht="15">
      <c r="A2286" s="163"/>
      <c r="B2286" s="6" t="s">
        <v>2457</v>
      </c>
      <c r="C2286" s="9"/>
      <c r="D2286" s="6">
        <v>400</v>
      </c>
      <c r="E2286" s="58">
        <v>20.3885</v>
      </c>
      <c r="F2286" s="74">
        <f>ROUND((100-E2286)/100*D2286,1)</f>
        <v>318.4</v>
      </c>
    </row>
    <row r="2287" spans="1:6" ht="15">
      <c r="A2287" s="163"/>
      <c r="B2287" s="6" t="s">
        <v>2458</v>
      </c>
      <c r="C2287" s="9"/>
      <c r="D2287" s="6"/>
      <c r="E2287" s="58"/>
      <c r="F2287" s="74"/>
    </row>
    <row r="2288" spans="1:6" ht="15">
      <c r="A2288" s="163"/>
      <c r="B2288" s="6" t="s">
        <v>2459</v>
      </c>
      <c r="C2288" s="9"/>
      <c r="D2288" s="6"/>
      <c r="E2288" s="58"/>
      <c r="F2288" s="74"/>
    </row>
    <row r="2289" spans="1:6" ht="15">
      <c r="A2289" s="163"/>
      <c r="B2289" s="6" t="s">
        <v>2460</v>
      </c>
      <c r="C2289" s="9"/>
      <c r="D2289" s="6"/>
      <c r="E2289" s="58"/>
      <c r="F2289" s="74"/>
    </row>
    <row r="2290" spans="1:6" ht="15">
      <c r="A2290" s="163"/>
      <c r="B2290" s="6" t="s">
        <v>2461</v>
      </c>
      <c r="C2290" s="9"/>
      <c r="D2290" s="6"/>
      <c r="E2290" s="58"/>
      <c r="F2290" s="74"/>
    </row>
    <row r="2291" spans="1:6" ht="31.5" customHeight="1">
      <c r="A2291" s="163" t="s">
        <v>806</v>
      </c>
      <c r="B2291" s="97" t="s">
        <v>2462</v>
      </c>
      <c r="C2291" s="164" t="s">
        <v>2463</v>
      </c>
      <c r="D2291" s="6">
        <v>160</v>
      </c>
      <c r="E2291" s="58">
        <v>22.475</v>
      </c>
      <c r="F2291" s="74">
        <f>ROUND((100-E2291)/100*D2291,1)</f>
        <v>124</v>
      </c>
    </row>
    <row r="2292" spans="1:6" ht="15">
      <c r="A2292" s="163"/>
      <c r="B2292" s="6" t="s">
        <v>2464</v>
      </c>
      <c r="C2292" s="164"/>
      <c r="D2292" s="6"/>
      <c r="E2292" s="58"/>
      <c r="F2292" s="74"/>
    </row>
    <row r="2293" spans="1:6" ht="15">
      <c r="A2293" s="163"/>
      <c r="B2293" s="6" t="s">
        <v>2465</v>
      </c>
      <c r="C2293" s="164"/>
      <c r="D2293" s="6"/>
      <c r="E2293" s="58"/>
      <c r="F2293" s="74"/>
    </row>
    <row r="2294" spans="1:6" ht="15">
      <c r="A2294" s="163"/>
      <c r="B2294" s="6" t="s">
        <v>2466</v>
      </c>
      <c r="C2294" s="164"/>
      <c r="D2294" s="6"/>
      <c r="E2294" s="58"/>
      <c r="F2294" s="74"/>
    </row>
    <row r="2295" spans="1:6" ht="15.75" customHeight="1">
      <c r="A2295" s="163" t="s">
        <v>755</v>
      </c>
      <c r="B2295" s="6" t="s">
        <v>2467</v>
      </c>
      <c r="C2295" s="9"/>
      <c r="D2295" s="6">
        <v>630</v>
      </c>
      <c r="E2295" s="58">
        <v>8.952380952380953</v>
      </c>
      <c r="F2295" s="74">
        <f>ROUND((100-E2295)/100*D2295,1)</f>
        <v>573.6</v>
      </c>
    </row>
    <row r="2296" spans="1:6" ht="15">
      <c r="A2296" s="163"/>
      <c r="B2296" s="6" t="s">
        <v>2468</v>
      </c>
      <c r="C2296" s="9"/>
      <c r="D2296" s="6"/>
      <c r="E2296" s="58"/>
      <c r="F2296" s="74"/>
    </row>
    <row r="2297" spans="1:6" ht="15">
      <c r="A2297" s="163"/>
      <c r="B2297" s="6" t="s">
        <v>2469</v>
      </c>
      <c r="C2297" s="9"/>
      <c r="D2297" s="6"/>
      <c r="E2297" s="58"/>
      <c r="F2297" s="74"/>
    </row>
    <row r="2298" spans="1:6" ht="15">
      <c r="A2298" s="163"/>
      <c r="B2298" s="6" t="s">
        <v>2470</v>
      </c>
      <c r="C2298" s="9"/>
      <c r="D2298" s="6"/>
      <c r="E2298" s="58"/>
      <c r="F2298" s="74"/>
    </row>
    <row r="2299" spans="1:6" ht="15">
      <c r="A2299" s="163"/>
      <c r="B2299" s="6" t="s">
        <v>2471</v>
      </c>
      <c r="C2299" s="9"/>
      <c r="D2299" s="6"/>
      <c r="E2299" s="58"/>
      <c r="F2299" s="74"/>
    </row>
    <row r="2300" spans="1:6" ht="15">
      <c r="A2300" s="163"/>
      <c r="B2300" s="6" t="s">
        <v>2472</v>
      </c>
      <c r="C2300" s="9"/>
      <c r="D2300" s="6">
        <v>630</v>
      </c>
      <c r="E2300" s="58">
        <v>5.109523809523809</v>
      </c>
      <c r="F2300" s="74">
        <f>ROUND((100-E2300)/100*D2300,1)</f>
        <v>597.8</v>
      </c>
    </row>
    <row r="2301" spans="1:6" ht="15">
      <c r="A2301" s="163"/>
      <c r="B2301" s="6" t="s">
        <v>2473</v>
      </c>
      <c r="C2301" s="9"/>
      <c r="D2301" s="6"/>
      <c r="E2301" s="58"/>
      <c r="F2301" s="74"/>
    </row>
    <row r="2302" spans="1:6" ht="15">
      <c r="A2302" s="163"/>
      <c r="B2302" s="6" t="s">
        <v>2474</v>
      </c>
      <c r="C2302" s="9"/>
      <c r="D2302" s="6"/>
      <c r="E2302" s="58"/>
      <c r="F2302" s="74"/>
    </row>
    <row r="2303" spans="1:6" ht="15">
      <c r="A2303" s="163"/>
      <c r="B2303" s="6" t="s">
        <v>2475</v>
      </c>
      <c r="C2303" s="9"/>
      <c r="D2303" s="6"/>
      <c r="E2303" s="58"/>
      <c r="F2303" s="74"/>
    </row>
    <row r="2304" spans="1:6" ht="15.75" customHeight="1">
      <c r="A2304" s="170" t="s">
        <v>755</v>
      </c>
      <c r="B2304" s="6" t="s">
        <v>2476</v>
      </c>
      <c r="C2304" s="9" t="s">
        <v>2477</v>
      </c>
      <c r="D2304" s="6">
        <v>63</v>
      </c>
      <c r="E2304" s="58">
        <v>20.806349206349207</v>
      </c>
      <c r="F2304" s="74">
        <f>ROUND((100-E2304)/100*D2304,1)</f>
        <v>49.9</v>
      </c>
    </row>
    <row r="2305" spans="1:6" ht="15">
      <c r="A2305" s="170"/>
      <c r="B2305" s="6" t="s">
        <v>1481</v>
      </c>
      <c r="C2305" s="9"/>
      <c r="D2305" s="6"/>
      <c r="E2305" s="58"/>
      <c r="F2305" s="74"/>
    </row>
    <row r="2306" spans="1:6" ht="15.75" customHeight="1">
      <c r="A2306" s="194" t="s">
        <v>2478</v>
      </c>
      <c r="B2306" s="6" t="s">
        <v>2479</v>
      </c>
      <c r="C2306" s="184" t="s">
        <v>2480</v>
      </c>
      <c r="D2306" s="6">
        <v>250</v>
      </c>
      <c r="E2306" s="58">
        <v>38.2992</v>
      </c>
      <c r="F2306" s="74">
        <f>ROUND((100-E2306)/100*D2306,1)</f>
        <v>154.3</v>
      </c>
    </row>
    <row r="2307" spans="1:6" ht="15">
      <c r="A2307" s="194"/>
      <c r="B2307" s="6" t="s">
        <v>2481</v>
      </c>
      <c r="C2307" s="184"/>
      <c r="D2307" s="6"/>
      <c r="E2307" s="58"/>
      <c r="F2307" s="74"/>
    </row>
    <row r="2308" spans="1:6" ht="15">
      <c r="A2308" s="194"/>
      <c r="B2308" s="6" t="s">
        <v>752</v>
      </c>
      <c r="C2308" s="184"/>
      <c r="D2308" s="6"/>
      <c r="E2308" s="58"/>
      <c r="F2308" s="74"/>
    </row>
    <row r="2309" spans="1:6" ht="15">
      <c r="A2309" s="194"/>
      <c r="B2309" s="6" t="s">
        <v>751</v>
      </c>
      <c r="C2309" s="184"/>
      <c r="D2309" s="6"/>
      <c r="E2309" s="58"/>
      <c r="F2309" s="74"/>
    </row>
    <row r="2310" spans="1:6" ht="15">
      <c r="A2310" s="194"/>
      <c r="B2310" s="6" t="s">
        <v>2482</v>
      </c>
      <c r="C2310" s="9"/>
      <c r="D2310" s="6"/>
      <c r="E2310" s="58"/>
      <c r="F2310" s="74"/>
    </row>
    <row r="2311" spans="1:6" ht="15">
      <c r="A2311" s="194"/>
      <c r="B2311" s="6" t="s">
        <v>2483</v>
      </c>
      <c r="C2311" s="9"/>
      <c r="D2311" s="6"/>
      <c r="E2311" s="58"/>
      <c r="F2311" s="74"/>
    </row>
    <row r="2312" spans="1:6" ht="15">
      <c r="A2312" s="194"/>
      <c r="B2312" s="6" t="s">
        <v>2484</v>
      </c>
      <c r="C2312" s="184"/>
      <c r="D2312" s="6">
        <v>100</v>
      </c>
      <c r="E2312" s="58">
        <v>15.801</v>
      </c>
      <c r="F2312" s="74">
        <f>ROUND((100-E2312)/100*D2312,1)</f>
        <v>84.2</v>
      </c>
    </row>
    <row r="2313" spans="1:6" ht="15">
      <c r="A2313" s="194"/>
      <c r="B2313" s="6" t="s">
        <v>739</v>
      </c>
      <c r="C2313" s="184"/>
      <c r="D2313" s="6"/>
      <c r="E2313" s="58"/>
      <c r="F2313" s="74"/>
    </row>
    <row r="2314" spans="1:6" ht="15.75" customHeight="1">
      <c r="A2314" s="194"/>
      <c r="B2314" s="6" t="s">
        <v>2485</v>
      </c>
      <c r="C2314" s="164" t="s">
        <v>2486</v>
      </c>
      <c r="D2314" s="6">
        <v>100</v>
      </c>
      <c r="E2314" s="58">
        <v>35.186</v>
      </c>
      <c r="F2314" s="74">
        <f>ROUND((100-E2314)/100*D2314,1)</f>
        <v>64.8</v>
      </c>
    </row>
    <row r="2315" spans="1:6" ht="15" customHeight="1">
      <c r="A2315" s="194"/>
      <c r="B2315" s="7" t="s">
        <v>963</v>
      </c>
      <c r="C2315" s="164"/>
      <c r="D2315" s="6"/>
      <c r="E2315" s="58"/>
      <c r="F2315" s="74"/>
    </row>
    <row r="2316" spans="1:6" ht="15" customHeight="1">
      <c r="A2316" s="194"/>
      <c r="B2316" s="7" t="s">
        <v>2487</v>
      </c>
      <c r="C2316" s="164"/>
      <c r="D2316" s="6"/>
      <c r="E2316" s="58"/>
      <c r="F2316" s="74"/>
    </row>
    <row r="2317" spans="1:6" ht="16.5" customHeight="1">
      <c r="A2317" s="163" t="s">
        <v>2478</v>
      </c>
      <c r="B2317" s="6" t="s">
        <v>2488</v>
      </c>
      <c r="C2317" s="164" t="s">
        <v>2489</v>
      </c>
      <c r="D2317" s="6">
        <v>250</v>
      </c>
      <c r="E2317" s="58">
        <v>22.8</v>
      </c>
      <c r="F2317" s="74">
        <f>ROUND((100-E2317)/100*D2317,1)</f>
        <v>193</v>
      </c>
    </row>
    <row r="2318" spans="1:6" ht="15">
      <c r="A2318" s="163"/>
      <c r="B2318" s="7" t="s">
        <v>2490</v>
      </c>
      <c r="C2318" s="164"/>
      <c r="D2318" s="6"/>
      <c r="E2318" s="58"/>
      <c r="F2318" s="74"/>
    </row>
    <row r="2319" spans="1:6" ht="28.5" customHeight="1" thickBot="1">
      <c r="A2319" s="163"/>
      <c r="B2319" s="6" t="s">
        <v>2491</v>
      </c>
      <c r="C2319" s="169" t="s">
        <v>2492</v>
      </c>
      <c r="D2319" s="6">
        <v>160</v>
      </c>
      <c r="E2319" s="58">
        <v>47.6425</v>
      </c>
      <c r="F2319" s="74">
        <f>ROUND((100-E2319)/100*D2319,1)</f>
        <v>83.8</v>
      </c>
    </row>
    <row r="2320" spans="1:6" ht="34.5" customHeight="1" thickBot="1">
      <c r="A2320" s="163"/>
      <c r="B2320" s="7" t="s">
        <v>2490</v>
      </c>
      <c r="C2320" s="169"/>
      <c r="D2320" s="6"/>
      <c r="E2320" s="58"/>
      <c r="F2320" s="74"/>
    </row>
    <row r="2321" spans="1:6" s="77" customFormat="1" ht="52.5" customHeight="1">
      <c r="A2321" s="163"/>
      <c r="B2321" s="6" t="s">
        <v>2493</v>
      </c>
      <c r="C2321" s="164" t="s">
        <v>2494</v>
      </c>
      <c r="D2321" s="17">
        <v>160</v>
      </c>
      <c r="E2321" s="76">
        <v>31.71875</v>
      </c>
      <c r="F2321" s="74">
        <f>ROUND((100-E2321)/100*D2321,1)</f>
        <v>109.3</v>
      </c>
    </row>
    <row r="2322" spans="1:6" s="77" customFormat="1" ht="15">
      <c r="A2322" s="163"/>
      <c r="B2322" s="42" t="s">
        <v>2495</v>
      </c>
      <c r="C2322" s="164"/>
      <c r="D2322" s="17"/>
      <c r="E2322" s="76"/>
      <c r="F2322" s="74"/>
    </row>
    <row r="2323" spans="1:6" s="77" customFormat="1" ht="26.25" customHeight="1" thickBot="1">
      <c r="A2323" s="163" t="s">
        <v>2496</v>
      </c>
      <c r="B2323" s="6" t="s">
        <v>2497</v>
      </c>
      <c r="C2323" s="169" t="s">
        <v>2498</v>
      </c>
      <c r="D2323" s="17">
        <v>250</v>
      </c>
      <c r="E2323" s="76">
        <v>53.3368</v>
      </c>
      <c r="F2323" s="74">
        <f>ROUND((100-E2323)/100*D2323,1)</f>
        <v>116.7</v>
      </c>
    </row>
    <row r="2324" spans="1:6" s="77" customFormat="1" ht="26.25" customHeight="1" thickBot="1">
      <c r="A2324" s="163"/>
      <c r="B2324" s="42" t="s">
        <v>2500</v>
      </c>
      <c r="C2324" s="169"/>
      <c r="D2324" s="17"/>
      <c r="E2324" s="76"/>
      <c r="F2324" s="74"/>
    </row>
    <row r="2325" spans="1:6" s="77" customFormat="1" ht="28.5" customHeight="1" thickBot="1">
      <c r="A2325" s="163"/>
      <c r="B2325" s="42" t="s">
        <v>2501</v>
      </c>
      <c r="C2325" s="169"/>
      <c r="D2325" s="17"/>
      <c r="E2325" s="76"/>
      <c r="F2325" s="74"/>
    </row>
    <row r="2326" spans="1:6" ht="15.75" customHeight="1">
      <c r="A2326" s="191" t="s">
        <v>2478</v>
      </c>
      <c r="B2326" s="17" t="s">
        <v>2502</v>
      </c>
      <c r="C2326" s="164" t="s">
        <v>2503</v>
      </c>
      <c r="D2326" s="6">
        <v>250</v>
      </c>
      <c r="E2326" s="58">
        <v>43.392</v>
      </c>
      <c r="F2326" s="74">
        <f>ROUND((100-E2326)/100*D2326,1)</f>
        <v>141.5</v>
      </c>
    </row>
    <row r="2327" spans="1:6" ht="15" customHeight="1">
      <c r="A2327" s="191"/>
      <c r="B2327" s="6" t="s">
        <v>2481</v>
      </c>
      <c r="C2327" s="164"/>
      <c r="D2327" s="6"/>
      <c r="E2327" s="58"/>
      <c r="F2327" s="74"/>
    </row>
    <row r="2328" spans="1:6" ht="15" customHeight="1">
      <c r="A2328" s="191"/>
      <c r="B2328" s="6" t="s">
        <v>751</v>
      </c>
      <c r="C2328" s="164"/>
      <c r="D2328" s="6"/>
      <c r="E2328" s="58"/>
      <c r="F2328" s="74"/>
    </row>
    <row r="2329" spans="1:6" ht="15.75" customHeight="1">
      <c r="A2329" s="191"/>
      <c r="B2329" s="6" t="s">
        <v>752</v>
      </c>
      <c r="C2329" s="164"/>
      <c r="D2329" s="6"/>
      <c r="E2329" s="58"/>
      <c r="F2329" s="74"/>
    </row>
    <row r="2330" spans="1:6" ht="15.75" thickBot="1">
      <c r="A2330" s="191"/>
      <c r="B2330" s="6" t="s">
        <v>2504</v>
      </c>
      <c r="C2330" s="164"/>
      <c r="D2330" s="6"/>
      <c r="E2330" s="58"/>
      <c r="F2330" s="74"/>
    </row>
    <row r="2331" spans="1:6" ht="31.5" customHeight="1" thickBot="1">
      <c r="A2331" s="163" t="s">
        <v>2496</v>
      </c>
      <c r="B2331" s="9" t="s">
        <v>2505</v>
      </c>
      <c r="C2331" s="180" t="s">
        <v>2506</v>
      </c>
      <c r="D2331" s="6">
        <v>160</v>
      </c>
      <c r="E2331" s="58">
        <v>24.348125</v>
      </c>
      <c r="F2331" s="74">
        <f>ROUND((100-E2331)/100*D2331,1)</f>
        <v>121</v>
      </c>
    </row>
    <row r="2332" spans="1:6" ht="32.25" customHeight="1" thickBot="1">
      <c r="A2332" s="163"/>
      <c r="B2332" s="6" t="s">
        <v>2507</v>
      </c>
      <c r="C2332" s="180"/>
      <c r="D2332" s="6"/>
      <c r="E2332" s="58"/>
      <c r="F2332" s="74"/>
    </row>
    <row r="2333" spans="1:6" s="77" customFormat="1" ht="63">
      <c r="A2333" s="163"/>
      <c r="B2333" s="45" t="s">
        <v>2508</v>
      </c>
      <c r="C2333" s="108" t="s">
        <v>2509</v>
      </c>
      <c r="D2333" s="45">
        <v>250</v>
      </c>
      <c r="E2333" s="76">
        <v>0.7904</v>
      </c>
      <c r="F2333" s="74">
        <f>ROUND((100-E2333)/100*D2333,1)</f>
        <v>248</v>
      </c>
    </row>
    <row r="2334" spans="1:6" ht="27.75" customHeight="1">
      <c r="A2334" s="163"/>
      <c r="B2334" s="6" t="s">
        <v>2510</v>
      </c>
      <c r="C2334" s="192" t="s">
        <v>2506</v>
      </c>
      <c r="D2334" s="6">
        <v>100</v>
      </c>
      <c r="E2334" s="58">
        <v>24.347</v>
      </c>
      <c r="F2334" s="74">
        <f>ROUND((100-E2334)/100*D2334,1)</f>
        <v>75.7</v>
      </c>
    </row>
    <row r="2335" spans="1:6" ht="21" customHeight="1">
      <c r="A2335" s="163"/>
      <c r="B2335" s="6" t="s">
        <v>2511</v>
      </c>
      <c r="C2335" s="192"/>
      <c r="D2335" s="6"/>
      <c r="E2335" s="58"/>
      <c r="F2335" s="74"/>
    </row>
    <row r="2336" spans="1:6" ht="15.75" customHeight="1">
      <c r="A2336" s="163" t="s">
        <v>2496</v>
      </c>
      <c r="B2336" s="46" t="s">
        <v>2512</v>
      </c>
      <c r="C2336" s="193" t="s">
        <v>2513</v>
      </c>
      <c r="D2336" s="46">
        <v>160</v>
      </c>
      <c r="E2336" s="58">
        <v>41.205</v>
      </c>
      <c r="F2336" s="74">
        <f>ROUND((100-E2336)/100*D2336,1)</f>
        <v>94.1</v>
      </c>
    </row>
    <row r="2337" spans="1:6" ht="15">
      <c r="A2337" s="163"/>
      <c r="B2337" s="6" t="s">
        <v>2481</v>
      </c>
      <c r="C2337" s="193"/>
      <c r="D2337" s="6"/>
      <c r="E2337" s="58"/>
      <c r="F2337" s="74"/>
    </row>
    <row r="2338" spans="1:6" ht="15">
      <c r="A2338" s="163"/>
      <c r="B2338" s="6" t="s">
        <v>2482</v>
      </c>
      <c r="C2338" s="193"/>
      <c r="D2338" s="47"/>
      <c r="E2338" s="58"/>
      <c r="F2338" s="74"/>
    </row>
    <row r="2339" spans="1:6" ht="15">
      <c r="A2339" s="163"/>
      <c r="B2339" s="48" t="s">
        <v>751</v>
      </c>
      <c r="C2339" s="9"/>
      <c r="D2339" s="7"/>
      <c r="E2339" s="58"/>
      <c r="F2339" s="74"/>
    </row>
    <row r="2340" spans="1:6" ht="15" customHeight="1">
      <c r="A2340" s="163"/>
      <c r="B2340" s="48" t="s">
        <v>2514</v>
      </c>
      <c r="C2340" s="181" t="s">
        <v>2515</v>
      </c>
      <c r="D2340" s="6">
        <v>160</v>
      </c>
      <c r="E2340" s="58">
        <v>1.69125</v>
      </c>
      <c r="F2340" s="74">
        <f>ROUND((100-E2340)/100*D2340,1)</f>
        <v>157.3</v>
      </c>
    </row>
    <row r="2341" spans="1:6" ht="15" customHeight="1">
      <c r="A2341" s="163"/>
      <c r="B2341" s="48" t="s">
        <v>2516</v>
      </c>
      <c r="C2341" s="181"/>
      <c r="D2341" s="6"/>
      <c r="E2341" s="58"/>
      <c r="F2341" s="74"/>
    </row>
    <row r="2342" spans="1:6" ht="15" customHeight="1">
      <c r="A2342" s="163"/>
      <c r="B2342" s="48" t="s">
        <v>2517</v>
      </c>
      <c r="C2342" s="181"/>
      <c r="D2342" s="6"/>
      <c r="E2342" s="58"/>
      <c r="F2342" s="74"/>
    </row>
    <row r="2343" spans="1:6" ht="15">
      <c r="A2343" s="163"/>
      <c r="B2343" s="6" t="s">
        <v>2518</v>
      </c>
      <c r="C2343" s="49"/>
      <c r="D2343" s="46">
        <v>400</v>
      </c>
      <c r="E2343" s="58">
        <v>30.55925</v>
      </c>
      <c r="F2343" s="74">
        <f>ROUND((100-E2343)/100*D2343,1)</f>
        <v>277.8</v>
      </c>
    </row>
    <row r="2344" spans="1:6" ht="15.75" customHeight="1" thickBot="1">
      <c r="A2344" s="163"/>
      <c r="B2344" s="6" t="s">
        <v>2519</v>
      </c>
      <c r="C2344" s="169" t="s">
        <v>2520</v>
      </c>
      <c r="D2344" s="6"/>
      <c r="E2344" s="58"/>
      <c r="F2344" s="74"/>
    </row>
    <row r="2345" spans="1:6" ht="15.75" thickBot="1">
      <c r="A2345" s="163"/>
      <c r="B2345" s="6" t="s">
        <v>2521</v>
      </c>
      <c r="C2345" s="169"/>
      <c r="D2345" s="6"/>
      <c r="E2345" s="58"/>
      <c r="F2345" s="74"/>
    </row>
    <row r="2346" spans="1:6" ht="15.75" thickBot="1">
      <c r="A2346" s="163"/>
      <c r="B2346" s="6" t="s">
        <v>2522</v>
      </c>
      <c r="C2346" s="169"/>
      <c r="D2346" s="6"/>
      <c r="E2346" s="58"/>
      <c r="F2346" s="74"/>
    </row>
    <row r="2347" spans="1:6" ht="15.75" thickBot="1">
      <c r="A2347" s="163"/>
      <c r="B2347" s="6" t="s">
        <v>2523</v>
      </c>
      <c r="C2347" s="169"/>
      <c r="D2347" s="6"/>
      <c r="E2347" s="58"/>
      <c r="F2347" s="74"/>
    </row>
    <row r="2348" spans="1:6" ht="15">
      <c r="A2348" s="163"/>
      <c r="B2348" s="6" t="s">
        <v>72</v>
      </c>
      <c r="C2348" s="9"/>
      <c r="D2348" s="6"/>
      <c r="E2348" s="58"/>
      <c r="F2348" s="74"/>
    </row>
    <row r="2349" spans="1:6" ht="15">
      <c r="A2349" s="163"/>
      <c r="B2349" s="6" t="s">
        <v>2524</v>
      </c>
      <c r="C2349" s="9"/>
      <c r="D2349" s="6"/>
      <c r="E2349" s="58"/>
      <c r="F2349" s="74"/>
    </row>
    <row r="2350" spans="1:6" ht="15">
      <c r="A2350" s="163"/>
      <c r="B2350" s="6" t="s">
        <v>1068</v>
      </c>
      <c r="C2350" s="9"/>
      <c r="D2350" s="6"/>
      <c r="E2350" s="58"/>
      <c r="F2350" s="74"/>
    </row>
    <row r="2351" spans="1:6" ht="15.75" customHeight="1" thickBot="1">
      <c r="A2351" s="163" t="s">
        <v>2496</v>
      </c>
      <c r="B2351" s="6" t="s">
        <v>2525</v>
      </c>
      <c r="C2351" s="169" t="s">
        <v>2526</v>
      </c>
      <c r="D2351" s="6">
        <v>315</v>
      </c>
      <c r="E2351" s="58">
        <v>29.05142857142857</v>
      </c>
      <c r="F2351" s="74">
        <f>ROUND((100-E2351)/100*D2351,1)</f>
        <v>223.5</v>
      </c>
    </row>
    <row r="2352" spans="1:6" ht="15.75" thickBot="1">
      <c r="A2352" s="163"/>
      <c r="B2352" s="6" t="s">
        <v>2527</v>
      </c>
      <c r="C2352" s="169"/>
      <c r="D2352" s="6"/>
      <c r="E2352" s="58"/>
      <c r="F2352" s="74"/>
    </row>
    <row r="2353" spans="1:6" ht="15.75" thickBot="1">
      <c r="A2353" s="163"/>
      <c r="B2353" s="6" t="s">
        <v>2528</v>
      </c>
      <c r="C2353" s="169"/>
      <c r="D2353" s="6"/>
      <c r="E2353" s="58"/>
      <c r="F2353" s="74"/>
    </row>
    <row r="2354" spans="1:6" ht="15.75" thickBot="1">
      <c r="A2354" s="163"/>
      <c r="B2354" s="6" t="s">
        <v>2529</v>
      </c>
      <c r="C2354" s="169"/>
      <c r="D2354" s="6"/>
      <c r="E2354" s="58"/>
      <c r="F2354" s="74"/>
    </row>
    <row r="2355" spans="1:6" ht="15">
      <c r="A2355" s="163"/>
      <c r="B2355" s="6" t="s">
        <v>752</v>
      </c>
      <c r="C2355" s="9"/>
      <c r="D2355" s="6"/>
      <c r="E2355" s="58"/>
      <c r="F2355" s="74"/>
    </row>
    <row r="2356" spans="1:6" ht="15.75" customHeight="1">
      <c r="A2356" s="163"/>
      <c r="B2356" s="6" t="s">
        <v>2530</v>
      </c>
      <c r="C2356" s="164" t="s">
        <v>2531</v>
      </c>
      <c r="D2356" s="6">
        <v>400</v>
      </c>
      <c r="E2356" s="58">
        <v>9.975</v>
      </c>
      <c r="F2356" s="74">
        <f>ROUND((100-E2356)/100*D2356,1)</f>
        <v>360.1</v>
      </c>
    </row>
    <row r="2357" spans="1:6" ht="13.5" customHeight="1">
      <c r="A2357" s="163"/>
      <c r="B2357" s="6" t="s">
        <v>2532</v>
      </c>
      <c r="C2357" s="164"/>
      <c r="D2357" s="6"/>
      <c r="E2357" s="58"/>
      <c r="F2357" s="74"/>
    </row>
    <row r="2358" spans="1:6" ht="15.75" customHeight="1">
      <c r="A2358" s="163"/>
      <c r="B2358" s="6" t="s">
        <v>739</v>
      </c>
      <c r="C2358" s="164"/>
      <c r="D2358" s="6"/>
      <c r="E2358" s="58"/>
      <c r="F2358" s="74"/>
    </row>
    <row r="2359" spans="1:6" ht="16.5" customHeight="1">
      <c r="A2359" s="163"/>
      <c r="B2359" s="6" t="s">
        <v>761</v>
      </c>
      <c r="C2359" s="164"/>
      <c r="D2359" s="6"/>
      <c r="E2359" s="58"/>
      <c r="F2359" s="74"/>
    </row>
    <row r="2360" spans="1:6" s="77" customFormat="1" ht="36" customHeight="1" thickBot="1">
      <c r="A2360" s="163"/>
      <c r="B2360" s="17" t="s">
        <v>2533</v>
      </c>
      <c r="C2360" s="169" t="s">
        <v>2534</v>
      </c>
      <c r="D2360" s="17">
        <v>100</v>
      </c>
      <c r="E2360" s="76">
        <v>18.25</v>
      </c>
      <c r="F2360" s="74">
        <f>ROUND((100-E2360)/100*D2360,1)</f>
        <v>81.8</v>
      </c>
    </row>
    <row r="2361" spans="1:6" s="77" customFormat="1" ht="45.75" customHeight="1" thickBot="1">
      <c r="A2361" s="163"/>
      <c r="B2361" s="17" t="s">
        <v>2535</v>
      </c>
      <c r="C2361" s="169"/>
      <c r="D2361" s="17"/>
      <c r="E2361" s="76"/>
      <c r="F2361" s="74"/>
    </row>
    <row r="2362" spans="1:6" ht="26.25" customHeight="1">
      <c r="A2362" s="163" t="s">
        <v>2478</v>
      </c>
      <c r="B2362" s="9" t="s">
        <v>2536</v>
      </c>
      <c r="C2362" s="190" t="s">
        <v>2537</v>
      </c>
      <c r="D2362" s="6">
        <v>100</v>
      </c>
      <c r="E2362" s="58">
        <v>9.912</v>
      </c>
      <c r="F2362" s="74">
        <f>ROUND((100-E2362)/100*D2362,1)</f>
        <v>90.1</v>
      </c>
    </row>
    <row r="2363" spans="1:6" ht="15">
      <c r="A2363" s="163"/>
      <c r="B2363" s="6" t="s">
        <v>2430</v>
      </c>
      <c r="C2363" s="190"/>
      <c r="D2363" s="6"/>
      <c r="E2363" s="58"/>
      <c r="F2363" s="74"/>
    </row>
    <row r="2364" spans="1:6" ht="15">
      <c r="A2364" s="163"/>
      <c r="B2364" s="6" t="s">
        <v>2538</v>
      </c>
      <c r="C2364" s="9"/>
      <c r="D2364" s="6"/>
      <c r="E2364" s="58"/>
      <c r="F2364" s="74"/>
    </row>
    <row r="2365" spans="1:6" ht="15.75" customHeight="1">
      <c r="A2365" s="163"/>
      <c r="B2365" s="6" t="s">
        <v>2539</v>
      </c>
      <c r="C2365" s="190" t="s">
        <v>2540</v>
      </c>
      <c r="D2365" s="6">
        <v>100</v>
      </c>
      <c r="E2365" s="58">
        <v>6.58</v>
      </c>
      <c r="F2365" s="74">
        <f>ROUND((100-E2365)/100*D2365,1)</f>
        <v>93.4</v>
      </c>
    </row>
    <row r="2366" spans="1:6" ht="15">
      <c r="A2366" s="163"/>
      <c r="B2366" s="6" t="s">
        <v>2541</v>
      </c>
      <c r="C2366" s="190"/>
      <c r="D2366" s="6"/>
      <c r="E2366" s="58"/>
      <c r="F2366" s="74"/>
    </row>
    <row r="2367" spans="1:6" ht="15">
      <c r="A2367" s="163"/>
      <c r="B2367" s="6" t="s">
        <v>2542</v>
      </c>
      <c r="C2367" s="190"/>
      <c r="D2367" s="6"/>
      <c r="E2367" s="58"/>
      <c r="F2367" s="74"/>
    </row>
    <row r="2368" spans="1:6" ht="15">
      <c r="A2368" s="163"/>
      <c r="B2368" s="6" t="s">
        <v>2543</v>
      </c>
      <c r="C2368" s="190"/>
      <c r="D2368" s="6"/>
      <c r="E2368" s="58"/>
      <c r="F2368" s="74"/>
    </row>
    <row r="2369" spans="1:6" ht="15">
      <c r="A2369" s="163"/>
      <c r="B2369" s="6" t="s">
        <v>2544</v>
      </c>
      <c r="C2369" s="9"/>
      <c r="D2369" s="6"/>
      <c r="E2369" s="58"/>
      <c r="F2369" s="74"/>
    </row>
    <row r="2370" spans="1:6" ht="15">
      <c r="A2370" s="163"/>
      <c r="B2370" s="6" t="s">
        <v>2545</v>
      </c>
      <c r="C2370" s="9"/>
      <c r="D2370" s="6"/>
      <c r="E2370" s="58"/>
      <c r="F2370" s="74"/>
    </row>
    <row r="2371" spans="1:6" s="77" customFormat="1" ht="22.5" customHeight="1">
      <c r="A2371" s="163"/>
      <c r="B2371" s="6" t="s">
        <v>2546</v>
      </c>
      <c r="C2371" s="178" t="s">
        <v>2540</v>
      </c>
      <c r="D2371" s="17">
        <v>250</v>
      </c>
      <c r="E2371" s="76">
        <v>7.6128</v>
      </c>
      <c r="F2371" s="74">
        <f>ROUND((100-E2371)/100*D2371,1)</f>
        <v>231</v>
      </c>
    </row>
    <row r="2372" spans="1:6" s="77" customFormat="1" ht="15" customHeight="1">
      <c r="A2372" s="163"/>
      <c r="B2372" s="17" t="s">
        <v>2547</v>
      </c>
      <c r="C2372" s="178"/>
      <c r="D2372" s="17"/>
      <c r="E2372" s="76"/>
      <c r="F2372" s="74"/>
    </row>
    <row r="2373" spans="1:6" s="77" customFormat="1" ht="32.25" thickBot="1">
      <c r="A2373" s="163"/>
      <c r="B2373" s="9" t="s">
        <v>2548</v>
      </c>
      <c r="C2373" s="50" t="s">
        <v>2549</v>
      </c>
      <c r="D2373" s="17">
        <v>160</v>
      </c>
      <c r="E2373" s="76">
        <v>2.71125</v>
      </c>
      <c r="F2373" s="74">
        <f>ROUND((100-E2373)/100*D2373,1)</f>
        <v>155.7</v>
      </c>
    </row>
    <row r="2374" spans="1:6" ht="15.75" customHeight="1" thickBot="1">
      <c r="A2374" s="170" t="s">
        <v>755</v>
      </c>
      <c r="B2374" s="6" t="s">
        <v>2550</v>
      </c>
      <c r="C2374" s="180" t="s">
        <v>2551</v>
      </c>
      <c r="D2374" s="6">
        <v>250</v>
      </c>
      <c r="E2374" s="58">
        <v>17.7192</v>
      </c>
      <c r="F2374" s="74">
        <f>ROUND((100-E2374)/100*D2374,1)</f>
        <v>205.7</v>
      </c>
    </row>
    <row r="2375" spans="1:6" ht="15.75" thickBot="1">
      <c r="A2375" s="170"/>
      <c r="B2375" s="6" t="s">
        <v>2552</v>
      </c>
      <c r="C2375" s="180"/>
      <c r="D2375" s="6"/>
      <c r="E2375" s="58"/>
      <c r="F2375" s="74"/>
    </row>
    <row r="2376" spans="1:6" ht="15.75" thickBot="1">
      <c r="A2376" s="170"/>
      <c r="B2376" s="6" t="s">
        <v>1156</v>
      </c>
      <c r="C2376" s="180"/>
      <c r="D2376" s="6"/>
      <c r="E2376" s="58"/>
      <c r="F2376" s="74"/>
    </row>
    <row r="2377" spans="1:6" ht="15.75" customHeight="1" thickBot="1">
      <c r="A2377" s="170"/>
      <c r="B2377" s="6" t="s">
        <v>2553</v>
      </c>
      <c r="C2377" s="180" t="s">
        <v>2551</v>
      </c>
      <c r="D2377" s="6">
        <v>250</v>
      </c>
      <c r="E2377" s="58">
        <v>33.8136</v>
      </c>
      <c r="F2377" s="74">
        <f>ROUND((100-E2377)/100*D2377,1)</f>
        <v>165.5</v>
      </c>
    </row>
    <row r="2378" spans="1:6" ht="15.75" thickBot="1">
      <c r="A2378" s="170"/>
      <c r="B2378" s="6" t="s">
        <v>2554</v>
      </c>
      <c r="C2378" s="180"/>
      <c r="D2378" s="6"/>
      <c r="E2378" s="58"/>
      <c r="F2378" s="74"/>
    </row>
    <row r="2379" spans="1:6" ht="15.75" thickBot="1">
      <c r="A2379" s="170"/>
      <c r="B2379" s="6" t="s">
        <v>1156</v>
      </c>
      <c r="C2379" s="180"/>
      <c r="D2379" s="6"/>
      <c r="E2379" s="58"/>
      <c r="F2379" s="74"/>
    </row>
    <row r="2380" spans="1:6" ht="15.75" thickBot="1">
      <c r="A2380" s="170"/>
      <c r="B2380" s="6" t="s">
        <v>2555</v>
      </c>
      <c r="C2380" s="180"/>
      <c r="D2380" s="6"/>
      <c r="E2380" s="58"/>
      <c r="F2380" s="74"/>
    </row>
    <row r="2381" spans="1:6" ht="16.5" customHeight="1">
      <c r="A2381" s="179" t="s">
        <v>2556</v>
      </c>
      <c r="B2381" s="17" t="s">
        <v>2557</v>
      </c>
      <c r="C2381" s="51" t="s">
        <v>2558</v>
      </c>
      <c r="D2381" s="6">
        <v>400</v>
      </c>
      <c r="E2381" s="58">
        <v>2.499</v>
      </c>
      <c r="F2381" s="74">
        <f>ROUND((100-E2381)/100*D2381,1)</f>
        <v>390</v>
      </c>
    </row>
    <row r="2382" spans="1:6" ht="15">
      <c r="A2382" s="179"/>
      <c r="B2382" s="6" t="s">
        <v>2559</v>
      </c>
      <c r="C2382" s="9"/>
      <c r="D2382" s="6"/>
      <c r="E2382" s="58"/>
      <c r="F2382" s="74"/>
    </row>
    <row r="2383" spans="1:6" ht="15">
      <c r="A2383" s="179"/>
      <c r="B2383" s="6" t="s">
        <v>2560</v>
      </c>
      <c r="C2383" s="9"/>
      <c r="D2383" s="6"/>
      <c r="E2383" s="58"/>
      <c r="F2383" s="74"/>
    </row>
    <row r="2384" spans="1:6" ht="15">
      <c r="A2384" s="179"/>
      <c r="B2384" s="6" t="s">
        <v>2561</v>
      </c>
      <c r="C2384" s="9"/>
      <c r="D2384" s="6"/>
      <c r="E2384" s="58"/>
      <c r="F2384" s="74"/>
    </row>
    <row r="2385" spans="1:6" ht="15">
      <c r="A2385" s="179"/>
      <c r="B2385" s="6" t="s">
        <v>2562</v>
      </c>
      <c r="C2385" s="9"/>
      <c r="D2385" s="6"/>
      <c r="E2385" s="58"/>
      <c r="F2385" s="74"/>
    </row>
    <row r="2386" spans="1:6" ht="15">
      <c r="A2386" s="179"/>
      <c r="B2386" s="6" t="s">
        <v>72</v>
      </c>
      <c r="C2386" s="9"/>
      <c r="D2386" s="6"/>
      <c r="E2386" s="58"/>
      <c r="F2386" s="74"/>
    </row>
    <row r="2387" spans="1:6" ht="15.75" thickBot="1">
      <c r="A2387" s="179"/>
      <c r="B2387" s="6" t="s">
        <v>2563</v>
      </c>
      <c r="C2387" s="9"/>
      <c r="D2387" s="6">
        <v>250</v>
      </c>
      <c r="E2387" s="58">
        <v>2.914</v>
      </c>
      <c r="F2387" s="74">
        <f>ROUND((100-E2387)/100*D2387,1)</f>
        <v>242.7</v>
      </c>
    </row>
    <row r="2388" spans="1:6" s="77" customFormat="1" ht="51.75" thickBot="1">
      <c r="A2388" s="72" t="s">
        <v>258</v>
      </c>
      <c r="B2388" s="16" t="s">
        <v>2564</v>
      </c>
      <c r="C2388" s="107" t="s">
        <v>2565</v>
      </c>
      <c r="D2388" s="17">
        <v>40</v>
      </c>
      <c r="E2388" s="76">
        <v>4.13</v>
      </c>
      <c r="F2388" s="74">
        <f>ROUND((100-E2388)/100*D2388,1)</f>
        <v>38.3</v>
      </c>
    </row>
    <row r="2389" spans="1:6" ht="15.75" customHeight="1" thickBot="1">
      <c r="A2389" s="177" t="s">
        <v>325</v>
      </c>
      <c r="B2389" s="6" t="s">
        <v>2566</v>
      </c>
      <c r="C2389" s="187" t="s">
        <v>2567</v>
      </c>
      <c r="D2389" s="6">
        <v>400</v>
      </c>
      <c r="E2389" s="58">
        <v>12.78</v>
      </c>
      <c r="F2389" s="74">
        <f>ROUND((100-E2389)/100*D2389,1)</f>
        <v>348.9</v>
      </c>
    </row>
    <row r="2390" spans="1:6" ht="15" customHeight="1" thickBot="1">
      <c r="A2390" s="177"/>
      <c r="B2390" s="6" t="s">
        <v>2568</v>
      </c>
      <c r="C2390" s="187"/>
      <c r="D2390" s="6"/>
      <c r="E2390" s="58"/>
      <c r="F2390" s="74"/>
    </row>
    <row r="2391" spans="1:6" ht="15" customHeight="1" thickBot="1">
      <c r="A2391" s="177"/>
      <c r="B2391" s="6" t="s">
        <v>2569</v>
      </c>
      <c r="C2391" s="187"/>
      <c r="D2391" s="6"/>
      <c r="E2391" s="58"/>
      <c r="F2391" s="74"/>
    </row>
    <row r="2392" spans="1:6" ht="15" customHeight="1" thickBot="1">
      <c r="A2392" s="177"/>
      <c r="B2392" s="6" t="s">
        <v>2570</v>
      </c>
      <c r="C2392" s="187"/>
      <c r="D2392" s="6"/>
      <c r="E2392" s="58"/>
      <c r="F2392" s="74"/>
    </row>
    <row r="2393" spans="1:6" ht="15">
      <c r="A2393" s="177"/>
      <c r="B2393" s="6" t="s">
        <v>2571</v>
      </c>
      <c r="C2393" s="187"/>
      <c r="D2393" s="6"/>
      <c r="E2393" s="58"/>
      <c r="F2393" s="74"/>
    </row>
    <row r="2394" spans="1:6" ht="15.75" customHeight="1">
      <c r="A2394" s="163" t="s">
        <v>755</v>
      </c>
      <c r="B2394" s="6" t="s">
        <v>2572</v>
      </c>
      <c r="C2394" s="184" t="s">
        <v>2573</v>
      </c>
      <c r="D2394" s="6">
        <v>250</v>
      </c>
      <c r="E2394" s="58">
        <v>2.5272</v>
      </c>
      <c r="F2394" s="74">
        <f>ROUND((100-E2394)/100*D2394,1)</f>
        <v>243.7</v>
      </c>
    </row>
    <row r="2395" spans="1:6" ht="22.5" customHeight="1">
      <c r="A2395" s="163"/>
      <c r="B2395" s="6" t="s">
        <v>145</v>
      </c>
      <c r="C2395" s="184"/>
      <c r="D2395" s="6"/>
      <c r="E2395" s="58"/>
      <c r="F2395" s="74"/>
    </row>
    <row r="2396" spans="1:6" s="77" customFormat="1" ht="27" customHeight="1" thickBot="1">
      <c r="A2396" s="163"/>
      <c r="B2396" s="17" t="s">
        <v>2574</v>
      </c>
      <c r="C2396" s="188" t="s">
        <v>2575</v>
      </c>
      <c r="D2396" s="17">
        <v>160</v>
      </c>
      <c r="E2396" s="76">
        <v>5.03125</v>
      </c>
      <c r="F2396" s="74">
        <f>ROUND((100-E2396)/100*D2396,1)</f>
        <v>152</v>
      </c>
    </row>
    <row r="2397" spans="1:6" ht="15.75" thickBot="1">
      <c r="A2397" s="163"/>
      <c r="B2397" s="6" t="s">
        <v>2576</v>
      </c>
      <c r="C2397" s="188"/>
      <c r="D2397" s="6"/>
      <c r="E2397" s="58"/>
      <c r="F2397" s="74"/>
    </row>
    <row r="2398" spans="1:6" ht="33" customHeight="1" thickBot="1">
      <c r="A2398" s="177" t="s">
        <v>325</v>
      </c>
      <c r="B2398" s="9" t="s">
        <v>2577</v>
      </c>
      <c r="C2398" s="180" t="s">
        <v>2578</v>
      </c>
      <c r="D2398" s="6">
        <v>400</v>
      </c>
      <c r="E2398" s="58">
        <v>51.072</v>
      </c>
      <c r="F2398" s="74">
        <f>ROUND((100-E2398)/100*D2398,1)</f>
        <v>195.7</v>
      </c>
    </row>
    <row r="2399" spans="1:6" ht="15.75" thickBot="1">
      <c r="A2399" s="177"/>
      <c r="B2399" s="6" t="s">
        <v>2579</v>
      </c>
      <c r="C2399" s="180"/>
      <c r="D2399" s="6"/>
      <c r="E2399" s="58"/>
      <c r="F2399" s="74"/>
    </row>
    <row r="2400" spans="1:6" ht="15.75" thickBot="1">
      <c r="A2400" s="177"/>
      <c r="B2400" s="6" t="s">
        <v>72</v>
      </c>
      <c r="C2400" s="180"/>
      <c r="D2400" s="6"/>
      <c r="E2400" s="58"/>
      <c r="F2400" s="74"/>
    </row>
    <row r="2401" spans="1:6" ht="15">
      <c r="A2401" s="177"/>
      <c r="B2401" s="6" t="s">
        <v>2580</v>
      </c>
      <c r="C2401" s="9"/>
      <c r="D2401" s="6"/>
      <c r="E2401" s="58"/>
      <c r="F2401" s="74"/>
    </row>
    <row r="2402" spans="1:6" ht="26.25" customHeight="1">
      <c r="A2402" s="163" t="s">
        <v>258</v>
      </c>
      <c r="B2402" s="9" t="s">
        <v>2581</v>
      </c>
      <c r="C2402" s="189" t="s">
        <v>2582</v>
      </c>
      <c r="D2402" s="6">
        <v>400</v>
      </c>
      <c r="E2402" s="58">
        <v>7.735</v>
      </c>
      <c r="F2402" s="74">
        <f>ROUND((100-E2402)/100*D2402,1)</f>
        <v>369.1</v>
      </c>
    </row>
    <row r="2403" spans="1:6" ht="15.75" customHeight="1">
      <c r="A2403" s="163"/>
      <c r="B2403" s="6" t="s">
        <v>2583</v>
      </c>
      <c r="C2403" s="189"/>
      <c r="D2403" s="6"/>
      <c r="E2403" s="58"/>
      <c r="F2403" s="74"/>
    </row>
    <row r="2404" spans="1:6" ht="30.75" customHeight="1" thickBot="1">
      <c r="A2404" s="163"/>
      <c r="B2404" s="9" t="s">
        <v>2584</v>
      </c>
      <c r="C2404" s="9"/>
      <c r="D2404" s="6">
        <v>400</v>
      </c>
      <c r="E2404" s="58">
        <v>14.8225</v>
      </c>
      <c r="F2404" s="74">
        <f>ROUND((100-E2404)/100*D2404,1)</f>
        <v>340.7</v>
      </c>
    </row>
    <row r="2405" spans="1:6" ht="15.75" customHeight="1" thickBot="1">
      <c r="A2405" s="163"/>
      <c r="B2405" s="6" t="s">
        <v>2585</v>
      </c>
      <c r="C2405" s="105" t="s">
        <v>2586</v>
      </c>
      <c r="D2405" s="6"/>
      <c r="E2405" s="58"/>
      <c r="F2405" s="74"/>
    </row>
    <row r="2406" spans="1:6" ht="15.75" thickBot="1">
      <c r="A2406" s="163"/>
      <c r="B2406" s="6" t="s">
        <v>2587</v>
      </c>
      <c r="C2406" s="9"/>
      <c r="D2406" s="6"/>
      <c r="E2406" s="58"/>
      <c r="F2406" s="74"/>
    </row>
    <row r="2407" spans="1:6" ht="15.75" customHeight="1" thickBot="1">
      <c r="A2407" s="185" t="s">
        <v>252</v>
      </c>
      <c r="B2407" s="6" t="s">
        <v>2588</v>
      </c>
      <c r="C2407" s="186" t="s">
        <v>2589</v>
      </c>
      <c r="D2407" s="6">
        <v>160</v>
      </c>
      <c r="E2407" s="58">
        <v>15.535</v>
      </c>
      <c r="F2407" s="74">
        <f>ROUND((100-E2407)/100*D2407,1)</f>
        <v>135.1</v>
      </c>
    </row>
    <row r="2408" spans="1:6" ht="15.75" customHeight="1" thickBot="1">
      <c r="A2408" s="185"/>
      <c r="B2408" s="7" t="s">
        <v>2590</v>
      </c>
      <c r="C2408" s="186"/>
      <c r="D2408" s="6"/>
      <c r="E2408" s="58"/>
      <c r="F2408" s="74"/>
    </row>
    <row r="2409" spans="1:6" ht="15.75" customHeight="1" thickBot="1">
      <c r="A2409" s="185"/>
      <c r="B2409" s="7" t="s">
        <v>2591</v>
      </c>
      <c r="C2409" s="186"/>
      <c r="D2409" s="6"/>
      <c r="E2409" s="58"/>
      <c r="F2409" s="74"/>
    </row>
    <row r="2410" spans="1:6" ht="15.75" customHeight="1" thickBot="1">
      <c r="A2410" s="185"/>
      <c r="B2410" s="7" t="s">
        <v>2592</v>
      </c>
      <c r="C2410" s="186"/>
      <c r="D2410" s="6"/>
      <c r="E2410" s="58"/>
      <c r="F2410" s="74"/>
    </row>
    <row r="2411" spans="1:6" ht="15.75" thickBot="1">
      <c r="A2411" s="185"/>
      <c r="B2411" s="6" t="s">
        <v>2593</v>
      </c>
      <c r="C2411" s="186"/>
      <c r="D2411" s="6">
        <v>400</v>
      </c>
      <c r="E2411" s="58">
        <v>18.46275</v>
      </c>
      <c r="F2411" s="74">
        <f>ROUND((100-E2411)/100*D2411,1)</f>
        <v>326.1</v>
      </c>
    </row>
    <row r="2412" spans="1:6" ht="15.75" thickBot="1">
      <c r="A2412" s="185"/>
      <c r="B2412" s="6" t="s">
        <v>739</v>
      </c>
      <c r="C2412" s="186"/>
      <c r="D2412" s="6"/>
      <c r="E2412" s="58"/>
      <c r="F2412" s="74"/>
    </row>
    <row r="2413" spans="1:6" ht="15.75" thickBot="1">
      <c r="A2413" s="185"/>
      <c r="B2413" s="6" t="s">
        <v>2543</v>
      </c>
      <c r="C2413" s="186"/>
      <c r="D2413" s="6"/>
      <c r="E2413" s="58"/>
      <c r="F2413" s="74"/>
    </row>
    <row r="2414" spans="1:6" ht="27" thickBot="1">
      <c r="A2414" s="185"/>
      <c r="B2414" s="9" t="s">
        <v>2594</v>
      </c>
      <c r="C2414" s="186"/>
      <c r="D2414" s="6">
        <v>400</v>
      </c>
      <c r="E2414" s="58">
        <v>1.93875</v>
      </c>
      <c r="F2414" s="74">
        <f>ROUND((100-E2414)/100*D2414,1)</f>
        <v>392.2</v>
      </c>
    </row>
    <row r="2415" spans="1:6" ht="15.75" thickBot="1">
      <c r="A2415" s="185"/>
      <c r="B2415" s="6" t="s">
        <v>2595</v>
      </c>
      <c r="C2415" s="186"/>
      <c r="D2415" s="6"/>
      <c r="E2415" s="58"/>
      <c r="F2415" s="74"/>
    </row>
    <row r="2416" spans="1:6" ht="15.75" thickBot="1">
      <c r="A2416" s="185"/>
      <c r="B2416" s="6" t="s">
        <v>2596</v>
      </c>
      <c r="C2416" s="186"/>
      <c r="D2416" s="6"/>
      <c r="E2416" s="58"/>
      <c r="F2416" s="74"/>
    </row>
    <row r="2417" spans="1:6" ht="15.75" customHeight="1" thickBot="1">
      <c r="A2417" s="179" t="s">
        <v>2556</v>
      </c>
      <c r="B2417" s="6" t="s">
        <v>2597</v>
      </c>
      <c r="C2417" s="187" t="s">
        <v>2598</v>
      </c>
      <c r="D2417" s="6">
        <v>250</v>
      </c>
      <c r="E2417" s="58">
        <v>9.5824</v>
      </c>
      <c r="F2417" s="74">
        <f>ROUND((100-E2417)/100*D2417,1)</f>
        <v>226</v>
      </c>
    </row>
    <row r="2418" spans="1:6" ht="15" customHeight="1" thickBot="1">
      <c r="A2418" s="179"/>
      <c r="B2418" s="7" t="s">
        <v>2599</v>
      </c>
      <c r="C2418" s="187"/>
      <c r="D2418" s="6"/>
      <c r="E2418" s="58"/>
      <c r="F2418" s="74"/>
    </row>
    <row r="2419" spans="1:6" ht="15.75" thickBot="1">
      <c r="A2419" s="179"/>
      <c r="B2419" s="7" t="s">
        <v>72</v>
      </c>
      <c r="C2419" s="187"/>
      <c r="D2419" s="6"/>
      <c r="E2419" s="58"/>
      <c r="F2419" s="74"/>
    </row>
    <row r="2420" spans="1:6" ht="15.75" thickBot="1">
      <c r="A2420" s="179"/>
      <c r="B2420" s="6" t="s">
        <v>2600</v>
      </c>
      <c r="C2420" s="187"/>
      <c r="D2420" s="6"/>
      <c r="E2420" s="58"/>
      <c r="F2420" s="74"/>
    </row>
    <row r="2421" spans="1:6" ht="15.75" customHeight="1" thickBot="1">
      <c r="A2421" s="163" t="s">
        <v>232</v>
      </c>
      <c r="B2421" s="6" t="s">
        <v>2601</v>
      </c>
      <c r="C2421" s="187" t="s">
        <v>2602</v>
      </c>
      <c r="D2421" s="6">
        <v>250</v>
      </c>
      <c r="E2421" s="58">
        <v>32.336</v>
      </c>
      <c r="F2421" s="74">
        <f>ROUND((100-E2421)/100*D2421,1)</f>
        <v>169.2</v>
      </c>
    </row>
    <row r="2422" spans="1:6" ht="15" customHeight="1" thickBot="1">
      <c r="A2422" s="163"/>
      <c r="B2422" s="6" t="s">
        <v>2482</v>
      </c>
      <c r="C2422" s="187"/>
      <c r="D2422" s="6"/>
      <c r="E2422" s="58"/>
      <c r="F2422" s="74"/>
    </row>
    <row r="2423" spans="1:6" ht="15" customHeight="1" thickBot="1">
      <c r="A2423" s="163"/>
      <c r="B2423" s="6" t="s">
        <v>751</v>
      </c>
      <c r="C2423" s="187"/>
      <c r="D2423" s="6"/>
      <c r="E2423" s="58"/>
      <c r="F2423" s="74"/>
    </row>
    <row r="2424" spans="1:6" ht="15.75" thickBot="1">
      <c r="A2424" s="163"/>
      <c r="B2424" s="6" t="s">
        <v>52</v>
      </c>
      <c r="C2424" s="187"/>
      <c r="D2424" s="6"/>
      <c r="E2424" s="58"/>
      <c r="F2424" s="74"/>
    </row>
    <row r="2425" spans="1:6" s="77" customFormat="1" ht="63.75" customHeight="1" thickBot="1">
      <c r="A2425" s="99" t="s">
        <v>2556</v>
      </c>
      <c r="B2425" s="17" t="s">
        <v>2603</v>
      </c>
      <c r="C2425" s="107" t="s">
        <v>2604</v>
      </c>
      <c r="D2425" s="17">
        <v>63</v>
      </c>
      <c r="E2425" s="76">
        <v>0.18492063492063493</v>
      </c>
      <c r="F2425" s="74">
        <f>ROUND((100-E2425)/100*D2425,1)</f>
        <v>62.9</v>
      </c>
    </row>
    <row r="2426" spans="1:6" ht="15" customHeight="1">
      <c r="A2426" s="163" t="s">
        <v>15</v>
      </c>
      <c r="B2426" s="6" t="s">
        <v>2605</v>
      </c>
      <c r="C2426" s="9"/>
      <c r="D2426" s="6">
        <v>630</v>
      </c>
      <c r="E2426" s="58">
        <v>2.1155555555555554</v>
      </c>
      <c r="F2426" s="74">
        <f>ROUND((100-E2426)/100*D2426,1)</f>
        <v>616.7</v>
      </c>
    </row>
    <row r="2427" spans="1:6" ht="15.75">
      <c r="A2427" s="163"/>
      <c r="B2427" s="6" t="s">
        <v>2606</v>
      </c>
      <c r="C2427" s="101"/>
      <c r="D2427" s="6"/>
      <c r="E2427" s="58"/>
      <c r="F2427" s="74"/>
    </row>
    <row r="2428" spans="1:6" ht="15">
      <c r="A2428" s="163"/>
      <c r="B2428" s="6" t="s">
        <v>2607</v>
      </c>
      <c r="C2428" s="9"/>
      <c r="D2428" s="6">
        <v>630</v>
      </c>
      <c r="E2428" s="58">
        <v>11.284920634920635</v>
      </c>
      <c r="F2428" s="74">
        <f>ROUND((100-E2428)/100*D2428,1)</f>
        <v>558.9</v>
      </c>
    </row>
    <row r="2429" spans="1:6" ht="15">
      <c r="A2429" s="163"/>
      <c r="B2429" s="6" t="s">
        <v>2608</v>
      </c>
      <c r="C2429" s="9"/>
      <c r="D2429" s="6"/>
      <c r="E2429" s="58"/>
      <c r="F2429" s="74"/>
    </row>
    <row r="2430" spans="1:6" ht="15.75" customHeight="1">
      <c r="A2430" s="177" t="s">
        <v>325</v>
      </c>
      <c r="B2430" s="6" t="s">
        <v>2609</v>
      </c>
      <c r="C2430" s="181" t="s">
        <v>2610</v>
      </c>
      <c r="D2430" s="6">
        <v>400</v>
      </c>
      <c r="E2430" s="58">
        <v>3.9</v>
      </c>
      <c r="F2430" s="74">
        <f>ROUND((100-E2430)/100*D2430,1)</f>
        <v>384.4</v>
      </c>
    </row>
    <row r="2431" spans="1:6" ht="15">
      <c r="A2431" s="177"/>
      <c r="B2431" s="6" t="s">
        <v>2611</v>
      </c>
      <c r="C2431" s="181"/>
      <c r="D2431" s="6"/>
      <c r="E2431" s="58"/>
      <c r="F2431" s="74"/>
    </row>
    <row r="2432" spans="1:6" ht="15">
      <c r="A2432" s="177"/>
      <c r="B2432" s="6" t="s">
        <v>2612</v>
      </c>
      <c r="C2432" s="181"/>
      <c r="D2432" s="6"/>
      <c r="E2432" s="58"/>
      <c r="F2432" s="74"/>
    </row>
    <row r="2433" spans="1:6" ht="15.75" thickBot="1">
      <c r="A2433" s="177"/>
      <c r="B2433" s="6" t="s">
        <v>2613</v>
      </c>
      <c r="C2433" s="181"/>
      <c r="D2433" s="6"/>
      <c r="E2433" s="58"/>
      <c r="F2433" s="74"/>
    </row>
    <row r="2434" spans="1:6" ht="15.75" customHeight="1" thickBot="1">
      <c r="A2434" s="163" t="s">
        <v>705</v>
      </c>
      <c r="B2434" s="6" t="s">
        <v>2614</v>
      </c>
      <c r="C2434" s="180" t="s">
        <v>2615</v>
      </c>
      <c r="D2434" s="6">
        <v>250</v>
      </c>
      <c r="E2434" s="58">
        <v>24.5616</v>
      </c>
      <c r="F2434" s="74">
        <f>ROUND((100-E2434)/100*D2434,1)</f>
        <v>188.6</v>
      </c>
    </row>
    <row r="2435" spans="1:6" ht="15.75" thickBot="1">
      <c r="A2435" s="163"/>
      <c r="B2435" s="6" t="s">
        <v>2616</v>
      </c>
      <c r="C2435" s="180"/>
      <c r="D2435" s="6"/>
      <c r="E2435" s="58"/>
      <c r="F2435" s="74"/>
    </row>
    <row r="2436" spans="1:6" ht="15.75" thickBot="1">
      <c r="A2436" s="163"/>
      <c r="B2436" s="6" t="s">
        <v>752</v>
      </c>
      <c r="C2436" s="180"/>
      <c r="D2436" s="6"/>
      <c r="E2436" s="58"/>
      <c r="F2436" s="74"/>
    </row>
    <row r="2437" spans="1:6" ht="15.75" thickBot="1">
      <c r="A2437" s="163"/>
      <c r="B2437" s="6" t="s">
        <v>2617</v>
      </c>
      <c r="C2437" s="180"/>
      <c r="D2437" s="6"/>
      <c r="E2437" s="58"/>
      <c r="F2437" s="74"/>
    </row>
    <row r="2438" spans="1:6" ht="15.75" thickBot="1">
      <c r="A2438" s="163"/>
      <c r="B2438" s="6" t="s">
        <v>739</v>
      </c>
      <c r="C2438" s="180"/>
      <c r="D2438" s="6"/>
      <c r="E2438" s="58"/>
      <c r="F2438" s="74"/>
    </row>
    <row r="2439" spans="1:6" ht="15.75" customHeight="1">
      <c r="A2439" s="162" t="s">
        <v>252</v>
      </c>
      <c r="B2439" s="6" t="s">
        <v>2618</v>
      </c>
      <c r="C2439" s="184" t="s">
        <v>2619</v>
      </c>
      <c r="D2439" s="6">
        <v>400</v>
      </c>
      <c r="E2439" s="58">
        <v>13.9825</v>
      </c>
      <c r="F2439" s="74">
        <f>ROUND((100-E2439)/100*D2439,1)</f>
        <v>344.1</v>
      </c>
    </row>
    <row r="2440" spans="1:6" ht="15">
      <c r="A2440" s="162"/>
      <c r="B2440" s="6" t="s">
        <v>2620</v>
      </c>
      <c r="C2440" s="184"/>
      <c r="D2440" s="6"/>
      <c r="E2440" s="58"/>
      <c r="F2440" s="74"/>
    </row>
    <row r="2441" spans="1:6" ht="15">
      <c r="A2441" s="162"/>
      <c r="B2441" s="6" t="s">
        <v>2621</v>
      </c>
      <c r="C2441" s="184"/>
      <c r="D2441" s="6"/>
      <c r="E2441" s="58"/>
      <c r="F2441" s="74"/>
    </row>
    <row r="2442" spans="1:6" ht="15">
      <c r="A2442" s="162"/>
      <c r="B2442" s="6" t="s">
        <v>2622</v>
      </c>
      <c r="C2442" s="184"/>
      <c r="D2442" s="6"/>
      <c r="E2442" s="58"/>
      <c r="F2442" s="74"/>
    </row>
    <row r="2443" spans="1:6" ht="15">
      <c r="A2443" s="162"/>
      <c r="B2443" s="6" t="s">
        <v>2623</v>
      </c>
      <c r="C2443" s="184"/>
      <c r="D2443" s="6"/>
      <c r="E2443" s="58"/>
      <c r="F2443" s="74"/>
    </row>
    <row r="2444" spans="1:6" ht="15">
      <c r="A2444" s="162"/>
      <c r="B2444" s="6" t="s">
        <v>2624</v>
      </c>
      <c r="C2444" s="184"/>
      <c r="D2444" s="6"/>
      <c r="E2444" s="58"/>
      <c r="F2444" s="74"/>
    </row>
    <row r="2445" spans="1:6" ht="15">
      <c r="A2445" s="162"/>
      <c r="B2445" s="6" t="s">
        <v>2625</v>
      </c>
      <c r="C2445" s="184"/>
      <c r="D2445" s="6">
        <v>250</v>
      </c>
      <c r="E2445" s="58">
        <v>52.658</v>
      </c>
      <c r="F2445" s="74">
        <f>ROUND((100-E2445)/100*D2445,1)</f>
        <v>118.4</v>
      </c>
    </row>
    <row r="2446" spans="1:6" ht="15">
      <c r="A2446" s="162"/>
      <c r="B2446" s="6" t="s">
        <v>2626</v>
      </c>
      <c r="C2446" s="184"/>
      <c r="D2446" s="6"/>
      <c r="E2446" s="58"/>
      <c r="F2446" s="74"/>
    </row>
    <row r="2447" spans="1:6" ht="15">
      <c r="A2447" s="162"/>
      <c r="B2447" s="6" t="s">
        <v>2627</v>
      </c>
      <c r="C2447" s="184"/>
      <c r="D2447" s="6"/>
      <c r="E2447" s="58"/>
      <c r="F2447" s="74"/>
    </row>
    <row r="2448" spans="1:6" ht="15.75" customHeight="1" thickBot="1">
      <c r="A2448" s="165" t="s">
        <v>325</v>
      </c>
      <c r="B2448" s="6" t="s">
        <v>2628</v>
      </c>
      <c r="C2448" s="9"/>
      <c r="D2448" s="6">
        <v>160</v>
      </c>
      <c r="E2448" s="58">
        <v>6.025</v>
      </c>
      <c r="F2448" s="74">
        <f>ROUND((100-E2448)/100*D2448,1)</f>
        <v>150.4</v>
      </c>
    </row>
    <row r="2449" spans="1:6" ht="15" customHeight="1" thickBot="1">
      <c r="A2449" s="165"/>
      <c r="B2449" s="7" t="s">
        <v>2629</v>
      </c>
      <c r="C2449" s="107" t="s">
        <v>2619</v>
      </c>
      <c r="D2449" s="6"/>
      <c r="E2449" s="58"/>
      <c r="F2449" s="74"/>
    </row>
    <row r="2450" spans="1:6" ht="15.75" customHeight="1" thickBot="1">
      <c r="A2450" s="165"/>
      <c r="B2450" s="6" t="s">
        <v>2630</v>
      </c>
      <c r="C2450" s="107"/>
      <c r="D2450" s="6"/>
      <c r="E2450" s="58"/>
      <c r="F2450" s="74"/>
    </row>
    <row r="2451" spans="1:6" ht="15.75" customHeight="1" thickBot="1">
      <c r="A2451" s="165"/>
      <c r="B2451" s="7" t="s">
        <v>2631</v>
      </c>
      <c r="C2451" s="107"/>
      <c r="D2451" s="6">
        <v>250</v>
      </c>
      <c r="E2451" s="58">
        <v>1.128</v>
      </c>
      <c r="F2451" s="74">
        <f>ROUND((100-E2451)/100*D2451,1)</f>
        <v>247.2</v>
      </c>
    </row>
    <row r="2452" spans="1:6" ht="15.75" customHeight="1" thickBot="1">
      <c r="A2452" s="165"/>
      <c r="B2452" s="7" t="s">
        <v>2632</v>
      </c>
      <c r="C2452" s="107"/>
      <c r="D2452" s="6"/>
      <c r="E2452" s="58"/>
      <c r="F2452" s="74"/>
    </row>
    <row r="2453" spans="1:6" ht="15.75" customHeight="1">
      <c r="A2453" s="163" t="s">
        <v>42</v>
      </c>
      <c r="B2453" s="7" t="s">
        <v>2633</v>
      </c>
      <c r="C2453" s="181" t="s">
        <v>2634</v>
      </c>
      <c r="D2453" s="6">
        <v>400</v>
      </c>
      <c r="E2453" s="58">
        <v>26.27775</v>
      </c>
      <c r="F2453" s="74">
        <f>ROUND((100-E2453)/100*D2453,1)</f>
        <v>294.9</v>
      </c>
    </row>
    <row r="2454" spans="1:6" ht="15">
      <c r="A2454" s="163"/>
      <c r="B2454" s="8" t="s">
        <v>460</v>
      </c>
      <c r="C2454" s="181"/>
      <c r="D2454" s="6"/>
      <c r="E2454" s="58"/>
      <c r="F2454" s="74"/>
    </row>
    <row r="2455" spans="1:6" ht="15">
      <c r="A2455" s="163"/>
      <c r="B2455" s="7" t="s">
        <v>987</v>
      </c>
      <c r="C2455" s="181"/>
      <c r="D2455" s="6"/>
      <c r="E2455" s="58"/>
      <c r="F2455" s="74"/>
    </row>
    <row r="2456" spans="1:6" ht="15">
      <c r="A2456" s="163"/>
      <c r="B2456" s="7" t="s">
        <v>200</v>
      </c>
      <c r="C2456" s="181"/>
      <c r="D2456" s="6"/>
      <c r="E2456" s="58"/>
      <c r="F2456" s="74"/>
    </row>
    <row r="2457" spans="1:6" ht="15">
      <c r="A2457" s="163"/>
      <c r="B2457" s="7" t="s">
        <v>517</v>
      </c>
      <c r="C2457" s="9"/>
      <c r="D2457" s="6"/>
      <c r="E2457" s="58"/>
      <c r="F2457" s="74"/>
    </row>
    <row r="2458" spans="1:6" ht="15.75" thickBot="1">
      <c r="A2458" s="163"/>
      <c r="B2458" s="7" t="s">
        <v>988</v>
      </c>
      <c r="C2458" s="9"/>
      <c r="D2458" s="6"/>
      <c r="E2458" s="58"/>
      <c r="F2458" s="74"/>
    </row>
    <row r="2459" spans="1:6" ht="15.75" customHeight="1" thickBot="1">
      <c r="A2459" s="163" t="s">
        <v>15</v>
      </c>
      <c r="B2459" s="17" t="s">
        <v>2635</v>
      </c>
      <c r="C2459" s="182" t="s">
        <v>217</v>
      </c>
      <c r="D2459" s="6">
        <v>250</v>
      </c>
      <c r="E2459" s="58">
        <v>14.3424</v>
      </c>
      <c r="F2459" s="74">
        <f>ROUND((100-E2459)/100*D2459,1)</f>
        <v>214.1</v>
      </c>
    </row>
    <row r="2460" spans="1:6" ht="21.75" customHeight="1" thickBot="1">
      <c r="A2460" s="163"/>
      <c r="B2460" s="6" t="s">
        <v>2636</v>
      </c>
      <c r="C2460" s="182"/>
      <c r="D2460" s="6"/>
      <c r="E2460" s="58"/>
      <c r="F2460" s="74"/>
    </row>
    <row r="2461" spans="1:6" ht="29.25" customHeight="1" thickBot="1">
      <c r="A2461" s="183" t="s">
        <v>42</v>
      </c>
      <c r="B2461" s="9" t="s">
        <v>2637</v>
      </c>
      <c r="C2461" s="180" t="s">
        <v>2638</v>
      </c>
      <c r="D2461" s="6">
        <v>560</v>
      </c>
      <c r="E2461" s="58">
        <v>0.9446428571428571</v>
      </c>
      <c r="F2461" s="74">
        <f>ROUND((100-E2461)/100*D2461,1)</f>
        <v>554.7</v>
      </c>
    </row>
    <row r="2462" spans="1:6" ht="28.5" customHeight="1" thickBot="1">
      <c r="A2462" s="183"/>
      <c r="B2462" s="6" t="s">
        <v>2639</v>
      </c>
      <c r="C2462" s="180"/>
      <c r="D2462" s="6"/>
      <c r="E2462" s="58"/>
      <c r="F2462" s="74"/>
    </row>
    <row r="2463" spans="1:6" ht="32.25" customHeight="1" thickBot="1">
      <c r="A2463" s="179" t="s">
        <v>2556</v>
      </c>
      <c r="B2463" s="9" t="s">
        <v>2640</v>
      </c>
      <c r="C2463" s="180" t="s">
        <v>2641</v>
      </c>
      <c r="D2463" s="6">
        <v>250</v>
      </c>
      <c r="E2463" s="58">
        <v>9.633</v>
      </c>
      <c r="F2463" s="74">
        <f>ROUND((100-E2463)/100*D2463,1)</f>
        <v>225.9</v>
      </c>
    </row>
    <row r="2464" spans="1:6" ht="15.75" thickBot="1">
      <c r="A2464" s="179"/>
      <c r="B2464" s="6" t="s">
        <v>2642</v>
      </c>
      <c r="C2464" s="180"/>
      <c r="D2464" s="6"/>
      <c r="E2464" s="58"/>
      <c r="F2464" s="74"/>
    </row>
    <row r="2465" spans="1:6" ht="15.75" thickBot="1">
      <c r="A2465" s="179"/>
      <c r="B2465" s="6" t="s">
        <v>2643</v>
      </c>
      <c r="C2465" s="180"/>
      <c r="D2465" s="6"/>
      <c r="E2465" s="58"/>
      <c r="F2465" s="74"/>
    </row>
    <row r="2466" spans="1:6" ht="15.75" thickBot="1">
      <c r="A2466" s="179"/>
      <c r="B2466" s="6" t="s">
        <v>2644</v>
      </c>
      <c r="C2466" s="9"/>
      <c r="D2466" s="6"/>
      <c r="E2466" s="58"/>
      <c r="F2466" s="74"/>
    </row>
    <row r="2467" spans="1:6" s="77" customFormat="1" ht="30" customHeight="1" thickBot="1">
      <c r="A2467" s="163" t="s">
        <v>705</v>
      </c>
      <c r="B2467" s="16" t="s">
        <v>2645</v>
      </c>
      <c r="C2467" s="107" t="s">
        <v>2646</v>
      </c>
      <c r="D2467" s="17">
        <v>400</v>
      </c>
      <c r="E2467" s="76">
        <v>38.512</v>
      </c>
      <c r="F2467" s="74">
        <f>ROUND((100-E2467)/100*D2467,1)</f>
        <v>246</v>
      </c>
    </row>
    <row r="2468" spans="1:6" ht="15">
      <c r="A2468" s="163"/>
      <c r="B2468" s="6" t="s">
        <v>2647</v>
      </c>
      <c r="C2468" s="9"/>
      <c r="D2468" s="6"/>
      <c r="E2468" s="58"/>
      <c r="F2468" s="74"/>
    </row>
    <row r="2469" spans="1:6" ht="15">
      <c r="A2469" s="163"/>
      <c r="B2469" s="6" t="s">
        <v>2648</v>
      </c>
      <c r="C2469" s="9"/>
      <c r="D2469" s="6"/>
      <c r="E2469" s="58"/>
      <c r="F2469" s="74"/>
    </row>
    <row r="2470" spans="1:6" ht="15">
      <c r="A2470" s="163"/>
      <c r="B2470" s="6" t="s">
        <v>2649</v>
      </c>
      <c r="C2470" s="9"/>
      <c r="D2470" s="6"/>
      <c r="E2470" s="58"/>
      <c r="F2470" s="74"/>
    </row>
    <row r="2471" spans="1:6" ht="15">
      <c r="A2471" s="163"/>
      <c r="B2471" s="6" t="s">
        <v>2647</v>
      </c>
      <c r="C2471" s="9"/>
      <c r="D2471" s="6"/>
      <c r="E2471" s="58"/>
      <c r="F2471" s="74"/>
    </row>
    <row r="2472" spans="1:6" ht="15">
      <c r="A2472" s="163"/>
      <c r="B2472" s="6" t="s">
        <v>2650</v>
      </c>
      <c r="C2472" s="9"/>
      <c r="D2472" s="6"/>
      <c r="E2472" s="58"/>
      <c r="F2472" s="74"/>
    </row>
    <row r="2473" spans="1:6" s="77" customFormat="1" ht="30" customHeight="1">
      <c r="A2473" s="163"/>
      <c r="B2473" s="93" t="s">
        <v>2651</v>
      </c>
      <c r="C2473" s="181" t="s">
        <v>2652</v>
      </c>
      <c r="D2473" s="17">
        <v>250</v>
      </c>
      <c r="E2473" s="76">
        <v>1.5984</v>
      </c>
      <c r="F2473" s="74">
        <f>ROUND((100-E2473)/100*D2473,1)</f>
        <v>246</v>
      </c>
    </row>
    <row r="2474" spans="1:6" ht="15" customHeight="1">
      <c r="A2474" s="163"/>
      <c r="B2474" s="6" t="s">
        <v>2653</v>
      </c>
      <c r="C2474" s="181"/>
      <c r="D2474" s="6"/>
      <c r="E2474" s="58"/>
      <c r="F2474" s="74"/>
    </row>
    <row r="2475" spans="1:6" ht="15" customHeight="1">
      <c r="A2475" s="163"/>
      <c r="B2475" s="6" t="s">
        <v>2654</v>
      </c>
      <c r="C2475" s="181"/>
      <c r="D2475" s="6"/>
      <c r="E2475" s="58"/>
      <c r="F2475" s="74"/>
    </row>
    <row r="2476" spans="1:6" ht="15.75" customHeight="1" thickBot="1">
      <c r="A2476" s="177" t="s">
        <v>325</v>
      </c>
      <c r="B2476" s="6" t="s">
        <v>2655</v>
      </c>
      <c r="C2476" s="9"/>
      <c r="D2476" s="6">
        <v>630</v>
      </c>
      <c r="E2476" s="58">
        <v>14.845079365079364</v>
      </c>
      <c r="F2476" s="74">
        <f>ROUND((100-E2476)/100*D2476,1)</f>
        <v>536.5</v>
      </c>
    </row>
    <row r="2477" spans="1:6" ht="15" customHeight="1" thickBot="1">
      <c r="A2477" s="177"/>
      <c r="B2477" s="6" t="s">
        <v>2656</v>
      </c>
      <c r="C2477" s="107"/>
      <c r="D2477" s="6"/>
      <c r="E2477" s="58"/>
      <c r="F2477" s="74"/>
    </row>
    <row r="2478" spans="1:6" ht="15" customHeight="1" thickBot="1">
      <c r="A2478" s="177"/>
      <c r="B2478" s="6" t="s">
        <v>2657</v>
      </c>
      <c r="C2478" s="166" t="s">
        <v>2658</v>
      </c>
      <c r="D2478" s="6">
        <v>630</v>
      </c>
      <c r="E2478" s="58">
        <v>8.939047619047619</v>
      </c>
      <c r="F2478" s="74">
        <f>ROUND((100-E2478)/100*D2478,1)</f>
        <v>573.7</v>
      </c>
    </row>
    <row r="2479" spans="1:6" ht="15" customHeight="1" thickBot="1">
      <c r="A2479" s="177"/>
      <c r="B2479" s="6" t="s">
        <v>2659</v>
      </c>
      <c r="C2479" s="166"/>
      <c r="D2479" s="6"/>
      <c r="E2479" s="58"/>
      <c r="F2479" s="74"/>
    </row>
    <row r="2480" spans="1:6" ht="15" customHeight="1" thickBot="1">
      <c r="A2480" s="177"/>
      <c r="B2480" s="6" t="s">
        <v>2660</v>
      </c>
      <c r="C2480" s="166"/>
      <c r="D2480" s="6"/>
      <c r="E2480" s="58"/>
      <c r="F2480" s="74"/>
    </row>
    <row r="2481" spans="1:6" ht="15" customHeight="1" thickBot="1">
      <c r="A2481" s="177"/>
      <c r="B2481" s="6" t="s">
        <v>2661</v>
      </c>
      <c r="C2481" s="166"/>
      <c r="D2481" s="6"/>
      <c r="E2481" s="58"/>
      <c r="F2481" s="74"/>
    </row>
    <row r="2482" spans="1:6" ht="15.75" customHeight="1" thickBot="1">
      <c r="A2482" s="177"/>
      <c r="B2482" s="6" t="s">
        <v>2662</v>
      </c>
      <c r="C2482" s="166"/>
      <c r="D2482" s="6"/>
      <c r="E2482" s="58"/>
      <c r="F2482" s="74"/>
    </row>
    <row r="2483" spans="1:6" s="77" customFormat="1" ht="33.75" customHeight="1" thickBot="1">
      <c r="A2483" s="163" t="s">
        <v>806</v>
      </c>
      <c r="B2483" s="93" t="s">
        <v>2663</v>
      </c>
      <c r="C2483" s="166" t="s">
        <v>2664</v>
      </c>
      <c r="D2483" s="17">
        <v>40</v>
      </c>
      <c r="E2483" s="76">
        <v>2.34</v>
      </c>
      <c r="F2483" s="74">
        <f>ROUND((100-E2483)/100*D2483,1)</f>
        <v>39.1</v>
      </c>
    </row>
    <row r="2484" spans="1:6" ht="15.75" customHeight="1" thickBot="1">
      <c r="A2484" s="163"/>
      <c r="B2484" s="6" t="s">
        <v>2665</v>
      </c>
      <c r="C2484" s="166"/>
      <c r="D2484" s="6"/>
      <c r="E2484" s="58"/>
      <c r="F2484" s="74"/>
    </row>
    <row r="2485" spans="1:6" s="77" customFormat="1" ht="29.25" customHeight="1" thickBot="1">
      <c r="A2485" s="163"/>
      <c r="B2485" s="93" t="s">
        <v>2666</v>
      </c>
      <c r="C2485" s="166"/>
      <c r="D2485" s="17">
        <v>100</v>
      </c>
      <c r="E2485" s="76">
        <v>19.359</v>
      </c>
      <c r="F2485" s="74">
        <f>ROUND((100-E2485)/100*D2485,1)</f>
        <v>80.6</v>
      </c>
    </row>
    <row r="2486" spans="1:6" ht="15.75" customHeight="1" thickBot="1">
      <c r="A2486" s="163"/>
      <c r="B2486" s="6" t="s">
        <v>2667</v>
      </c>
      <c r="C2486" s="166"/>
      <c r="D2486" s="6"/>
      <c r="E2486" s="58"/>
      <c r="F2486" s="74"/>
    </row>
    <row r="2487" spans="1:6" ht="15.75" customHeight="1" thickBot="1">
      <c r="A2487" s="177" t="s">
        <v>325</v>
      </c>
      <c r="B2487" s="6" t="s">
        <v>2668</v>
      </c>
      <c r="C2487" s="9"/>
      <c r="D2487" s="6">
        <v>400</v>
      </c>
      <c r="E2487" s="58">
        <v>18.745</v>
      </c>
      <c r="F2487" s="74">
        <f>ROUND((100-E2487)/100*D2487,1)</f>
        <v>325</v>
      </c>
    </row>
    <row r="2488" spans="1:6" ht="15" customHeight="1" thickBot="1">
      <c r="A2488" s="177"/>
      <c r="B2488" s="6" t="s">
        <v>2669</v>
      </c>
      <c r="C2488" s="166" t="s">
        <v>2670</v>
      </c>
      <c r="D2488" s="6"/>
      <c r="E2488" s="58"/>
      <c r="F2488" s="74"/>
    </row>
    <row r="2489" spans="1:6" ht="15" customHeight="1" thickBot="1">
      <c r="A2489" s="177"/>
      <c r="B2489" s="6" t="s">
        <v>2671</v>
      </c>
      <c r="C2489" s="166"/>
      <c r="D2489" s="6"/>
      <c r="E2489" s="58"/>
      <c r="F2489" s="74"/>
    </row>
    <row r="2490" spans="1:6" ht="15.75" customHeight="1" thickBot="1">
      <c r="A2490" s="177"/>
      <c r="B2490" s="6" t="s">
        <v>2672</v>
      </c>
      <c r="C2490" s="166"/>
      <c r="D2490" s="6"/>
      <c r="E2490" s="58"/>
      <c r="F2490" s="74"/>
    </row>
    <row r="2491" spans="1:6" ht="15" customHeight="1">
      <c r="A2491" s="163" t="s">
        <v>15</v>
      </c>
      <c r="B2491" s="6" t="s">
        <v>2673</v>
      </c>
      <c r="D2491" s="6">
        <v>400</v>
      </c>
      <c r="E2491" s="58">
        <v>10.868</v>
      </c>
      <c r="F2491" s="74">
        <f>ROUND((100-E2491)/100*D2491,1)</f>
        <v>356.5</v>
      </c>
    </row>
    <row r="2492" spans="1:6" ht="15" customHeight="1">
      <c r="A2492" s="163"/>
      <c r="B2492" s="6" t="s">
        <v>2674</v>
      </c>
      <c r="C2492" s="29" t="s">
        <v>217</v>
      </c>
      <c r="D2492" s="6"/>
      <c r="E2492" s="58"/>
      <c r="F2492" s="74"/>
    </row>
    <row r="2493" spans="1:6" ht="15" customHeight="1">
      <c r="A2493" s="163"/>
      <c r="B2493" s="6" t="s">
        <v>2675</v>
      </c>
      <c r="C2493" s="29"/>
      <c r="D2493" s="6"/>
      <c r="E2493" s="58"/>
      <c r="F2493" s="74"/>
    </row>
    <row r="2494" spans="1:6" ht="15" customHeight="1">
      <c r="A2494" s="163"/>
      <c r="B2494" s="6" t="s">
        <v>1762</v>
      </c>
      <c r="C2494" s="29"/>
      <c r="D2494" s="6"/>
      <c r="E2494" s="58"/>
      <c r="F2494" s="74"/>
    </row>
    <row r="2495" spans="1:6" ht="15" customHeight="1">
      <c r="A2495" s="163"/>
      <c r="B2495" s="6" t="s">
        <v>52</v>
      </c>
      <c r="C2495" s="29"/>
      <c r="D2495" s="6"/>
      <c r="E2495" s="58"/>
      <c r="F2495" s="74"/>
    </row>
    <row r="2496" spans="1:6" ht="15" customHeight="1">
      <c r="A2496" s="163"/>
      <c r="B2496" s="6" t="s">
        <v>2676</v>
      </c>
      <c r="C2496" s="29"/>
      <c r="D2496" s="6"/>
      <c r="E2496" s="58"/>
      <c r="F2496" s="74"/>
    </row>
    <row r="2497" spans="1:6" ht="15" customHeight="1">
      <c r="A2497" s="163"/>
      <c r="B2497" s="6" t="s">
        <v>2677</v>
      </c>
      <c r="C2497" s="29"/>
      <c r="D2497" s="6"/>
      <c r="E2497" s="58"/>
      <c r="F2497" s="74"/>
    </row>
    <row r="2498" spans="1:6" ht="15.75" customHeight="1">
      <c r="A2498" s="163" t="s">
        <v>2678</v>
      </c>
      <c r="B2498" s="6" t="s">
        <v>2679</v>
      </c>
      <c r="C2498" s="9"/>
      <c r="D2498" s="6">
        <v>250</v>
      </c>
      <c r="E2498" s="58">
        <v>15.0336</v>
      </c>
      <c r="F2498" s="74">
        <f>ROUND((100-E2498)/100*D2498,1)</f>
        <v>212.4</v>
      </c>
    </row>
    <row r="2499" spans="1:6" ht="15" customHeight="1">
      <c r="A2499" s="163"/>
      <c r="B2499" s="6" t="s">
        <v>2680</v>
      </c>
      <c r="C2499" s="178" t="s">
        <v>2681</v>
      </c>
      <c r="D2499" s="6"/>
      <c r="E2499" s="58"/>
      <c r="F2499" s="74"/>
    </row>
    <row r="2500" spans="1:6" ht="15" customHeight="1">
      <c r="A2500" s="163"/>
      <c r="B2500" s="6" t="s">
        <v>2682</v>
      </c>
      <c r="C2500" s="178"/>
      <c r="D2500" s="6"/>
      <c r="E2500" s="58"/>
      <c r="F2500" s="74"/>
    </row>
    <row r="2501" spans="1:6" ht="15" customHeight="1">
      <c r="A2501" s="163"/>
      <c r="B2501" s="6" t="s">
        <v>2683</v>
      </c>
      <c r="C2501" s="178"/>
      <c r="D2501" s="6">
        <v>250</v>
      </c>
      <c r="E2501" s="58">
        <v>19.6112</v>
      </c>
      <c r="F2501" s="74">
        <f>ROUND((100-E2501)/100*D2501,1)</f>
        <v>201</v>
      </c>
    </row>
    <row r="2502" spans="1:6" ht="15" customHeight="1">
      <c r="A2502" s="163"/>
      <c r="B2502" s="6" t="s">
        <v>2684</v>
      </c>
      <c r="C2502" s="178"/>
      <c r="D2502" s="6"/>
      <c r="E2502" s="58"/>
      <c r="F2502" s="74"/>
    </row>
    <row r="2503" spans="1:6" ht="15" customHeight="1">
      <c r="A2503" s="163"/>
      <c r="B2503" s="6" t="s">
        <v>2685</v>
      </c>
      <c r="C2503" s="178"/>
      <c r="D2503" s="6"/>
      <c r="E2503" s="58"/>
      <c r="F2503" s="74"/>
    </row>
    <row r="2504" spans="1:6" ht="15.75">
      <c r="A2504" s="163"/>
      <c r="B2504" s="6" t="s">
        <v>2686</v>
      </c>
      <c r="C2504" s="52" t="s">
        <v>2475</v>
      </c>
      <c r="D2504" s="6">
        <v>630</v>
      </c>
      <c r="E2504" s="58">
        <v>28.228571428571428</v>
      </c>
      <c r="F2504" s="74">
        <f>ROUND((100-E2504)/100*D2504,1)</f>
        <v>452.2</v>
      </c>
    </row>
    <row r="2505" spans="1:6" ht="15">
      <c r="A2505" s="163"/>
      <c r="B2505" s="6" t="s">
        <v>2687</v>
      </c>
      <c r="C2505" s="9"/>
      <c r="D2505" s="6"/>
      <c r="E2505" s="58"/>
      <c r="F2505" s="74"/>
    </row>
    <row r="2506" spans="1:6" ht="15">
      <c r="A2506" s="163"/>
      <c r="B2506" s="6" t="s">
        <v>2688</v>
      </c>
      <c r="C2506" s="9"/>
      <c r="D2506" s="6"/>
      <c r="E2506" s="58"/>
      <c r="F2506" s="74"/>
    </row>
    <row r="2507" spans="1:6" ht="15">
      <c r="A2507" s="163"/>
      <c r="B2507" s="6" t="s">
        <v>2689</v>
      </c>
      <c r="C2507" s="9"/>
      <c r="D2507" s="6"/>
      <c r="E2507" s="58"/>
      <c r="F2507" s="74"/>
    </row>
    <row r="2508" spans="1:6" ht="15">
      <c r="A2508" s="163"/>
      <c r="B2508" s="6" t="s">
        <v>2690</v>
      </c>
      <c r="C2508" s="9"/>
      <c r="D2508" s="6"/>
      <c r="E2508" s="58"/>
      <c r="F2508" s="74"/>
    </row>
    <row r="2509" spans="1:6" ht="15">
      <c r="A2509" s="163"/>
      <c r="B2509" s="6" t="s">
        <v>2691</v>
      </c>
      <c r="C2509" s="9"/>
      <c r="D2509" s="6"/>
      <c r="E2509" s="58"/>
      <c r="F2509" s="74"/>
    </row>
    <row r="2510" spans="1:6" ht="15">
      <c r="A2510" s="163"/>
      <c r="B2510" s="6" t="s">
        <v>2692</v>
      </c>
      <c r="C2510" s="9"/>
      <c r="D2510" s="6"/>
      <c r="E2510" s="58"/>
      <c r="F2510" s="74"/>
    </row>
    <row r="2511" spans="1:6" ht="15">
      <c r="A2511" s="163"/>
      <c r="B2511" s="6" t="s">
        <v>2693</v>
      </c>
      <c r="C2511" s="9"/>
      <c r="D2511" s="6"/>
      <c r="E2511" s="58"/>
      <c r="F2511" s="74"/>
    </row>
    <row r="2512" spans="1:6" ht="15">
      <c r="A2512" s="163"/>
      <c r="B2512" s="6" t="s">
        <v>2694</v>
      </c>
      <c r="C2512" s="9"/>
      <c r="D2512" s="6">
        <v>630</v>
      </c>
      <c r="E2512" s="58">
        <v>0.19206349206349208</v>
      </c>
      <c r="F2512" s="74">
        <f>ROUND((100-E2512)/100*D2512,1)</f>
        <v>628.8</v>
      </c>
    </row>
    <row r="2513" spans="1:6" ht="15.75" customHeight="1" thickBot="1">
      <c r="A2513" s="174" t="s">
        <v>281</v>
      </c>
      <c r="B2513" s="6" t="s">
        <v>2695</v>
      </c>
      <c r="C2513" s="21"/>
      <c r="D2513" s="11">
        <v>1000</v>
      </c>
      <c r="E2513" s="58">
        <v>14.2645</v>
      </c>
      <c r="F2513" s="74">
        <f>ROUND((100-E2513)/100*D2513,1)</f>
        <v>857.4</v>
      </c>
    </row>
    <row r="2514" spans="1:6" ht="15" customHeight="1" thickBot="1">
      <c r="A2514" s="174"/>
      <c r="B2514" s="6" t="s">
        <v>1321</v>
      </c>
      <c r="C2514" s="107"/>
      <c r="D2514" s="11"/>
      <c r="E2514" s="58"/>
      <c r="F2514" s="74"/>
    </row>
    <row r="2515" spans="1:6" ht="15" customHeight="1" thickBot="1">
      <c r="A2515" s="174"/>
      <c r="B2515" s="20" t="s">
        <v>167</v>
      </c>
      <c r="C2515" s="107" t="s">
        <v>2696</v>
      </c>
      <c r="D2515" s="20"/>
      <c r="E2515" s="58"/>
      <c r="F2515" s="74"/>
    </row>
    <row r="2516" spans="1:6" ht="15" customHeight="1" thickBot="1">
      <c r="A2516" s="174"/>
      <c r="B2516" s="6" t="s">
        <v>2697</v>
      </c>
      <c r="C2516" s="107"/>
      <c r="D2516" s="11"/>
      <c r="E2516" s="58"/>
      <c r="F2516" s="74"/>
    </row>
    <row r="2517" spans="1:6" ht="15" customHeight="1" thickBot="1">
      <c r="A2517" s="174"/>
      <c r="B2517" s="6" t="s">
        <v>1469</v>
      </c>
      <c r="C2517" s="107"/>
      <c r="D2517" s="11"/>
      <c r="E2517" s="58"/>
      <c r="F2517" s="74"/>
    </row>
    <row r="2518" spans="1:6" ht="15" customHeight="1" thickBot="1">
      <c r="A2518" s="174"/>
      <c r="B2518" s="20" t="s">
        <v>2698</v>
      </c>
      <c r="C2518" s="107"/>
      <c r="D2518" s="20"/>
      <c r="E2518" s="58"/>
      <c r="F2518" s="74"/>
    </row>
    <row r="2519" spans="1:6" ht="15" customHeight="1" thickBot="1">
      <c r="A2519" s="174"/>
      <c r="B2519" s="6" t="s">
        <v>2699</v>
      </c>
      <c r="C2519" s="107"/>
      <c r="D2519" s="11">
        <v>1000</v>
      </c>
      <c r="E2519" s="58">
        <v>15.9384</v>
      </c>
      <c r="F2519" s="74">
        <f>ROUND((100-E2519)/100*D2519,1)</f>
        <v>840.6</v>
      </c>
    </row>
    <row r="2520" spans="1:6" ht="15" customHeight="1" thickBot="1">
      <c r="A2520" s="174"/>
      <c r="B2520" s="20" t="s">
        <v>2700</v>
      </c>
      <c r="C2520" s="107"/>
      <c r="D2520" s="22"/>
      <c r="E2520" s="58"/>
      <c r="F2520" s="74"/>
    </row>
    <row r="2521" spans="1:6" ht="15" customHeight="1" thickBot="1">
      <c r="A2521" s="174"/>
      <c r="B2521" s="20" t="s">
        <v>2701</v>
      </c>
      <c r="C2521" s="107"/>
      <c r="D2521" s="22"/>
      <c r="E2521" s="58"/>
      <c r="F2521" s="74"/>
    </row>
    <row r="2522" spans="1:6" ht="15" customHeight="1" thickBot="1">
      <c r="A2522" s="174"/>
      <c r="B2522" s="20" t="s">
        <v>2702</v>
      </c>
      <c r="C2522" s="107"/>
      <c r="D2522" s="22"/>
      <c r="E2522" s="58"/>
      <c r="F2522" s="74"/>
    </row>
    <row r="2523" spans="1:6" ht="24" customHeight="1">
      <c r="A2523" s="109" t="s">
        <v>252</v>
      </c>
      <c r="B2523" s="6" t="s">
        <v>2703</v>
      </c>
      <c r="C2523" s="16" t="s">
        <v>2704</v>
      </c>
      <c r="D2523" s="11">
        <v>400</v>
      </c>
      <c r="E2523" s="58">
        <v>7.32075</v>
      </c>
      <c r="F2523" s="74">
        <f>ROUND((100-E2523)/100*D2523,1)</f>
        <v>370.7</v>
      </c>
    </row>
    <row r="2524" spans="1:6" ht="15.75" customHeight="1">
      <c r="A2524" s="175" t="s">
        <v>232</v>
      </c>
      <c r="B2524" s="6" t="s">
        <v>2705</v>
      </c>
      <c r="C2524" s="21"/>
      <c r="D2524" s="15">
        <v>630</v>
      </c>
      <c r="E2524" s="58">
        <v>6.134285714285714</v>
      </c>
      <c r="F2524" s="74">
        <f>ROUND((100-E2524)/100*D2524,1)</f>
        <v>591.4</v>
      </c>
    </row>
    <row r="2525" spans="1:6" ht="15" customHeight="1" thickBot="1">
      <c r="A2525" s="175"/>
      <c r="B2525" s="6" t="s">
        <v>2706</v>
      </c>
      <c r="C2525" s="176" t="s">
        <v>2707</v>
      </c>
      <c r="D2525" s="6"/>
      <c r="E2525" s="58"/>
      <c r="F2525" s="74"/>
    </row>
    <row r="2526" spans="1:6" ht="15" customHeight="1" thickBot="1">
      <c r="A2526" s="175"/>
      <c r="B2526" s="6" t="s">
        <v>2708</v>
      </c>
      <c r="C2526" s="176"/>
      <c r="D2526" s="6"/>
      <c r="E2526" s="58"/>
      <c r="F2526" s="74"/>
    </row>
    <row r="2527" spans="1:6" ht="15" customHeight="1" thickBot="1">
      <c r="A2527" s="175"/>
      <c r="B2527" s="6" t="s">
        <v>2709</v>
      </c>
      <c r="C2527" s="176"/>
      <c r="D2527" s="6"/>
      <c r="E2527" s="58"/>
      <c r="F2527" s="74"/>
    </row>
    <row r="2528" spans="1:6" ht="15" customHeight="1" thickBot="1">
      <c r="A2528" s="175"/>
      <c r="B2528" s="6" t="s">
        <v>2710</v>
      </c>
      <c r="C2528" s="176"/>
      <c r="D2528" s="6">
        <v>630</v>
      </c>
      <c r="E2528" s="58">
        <v>13.788571428571428</v>
      </c>
      <c r="F2528" s="74">
        <f>ROUND((100-E2528)/100*D2528,1)</f>
        <v>543.1</v>
      </c>
    </row>
    <row r="2529" spans="1:6" ht="15" customHeight="1" thickBot="1">
      <c r="A2529" s="175"/>
      <c r="B2529" s="6" t="s">
        <v>2711</v>
      </c>
      <c r="C2529" s="176"/>
      <c r="D2529" s="6"/>
      <c r="E2529" s="58"/>
      <c r="F2529" s="74"/>
    </row>
    <row r="2530" spans="1:6" ht="15" customHeight="1" thickBot="1">
      <c r="A2530" s="175"/>
      <c r="B2530" s="6" t="s">
        <v>2712</v>
      </c>
      <c r="C2530" s="176"/>
      <c r="D2530" s="6"/>
      <c r="E2530" s="58"/>
      <c r="F2530" s="74"/>
    </row>
    <row r="2531" spans="1:6" ht="15" customHeight="1" thickBot="1">
      <c r="A2531" s="175"/>
      <c r="B2531" s="6" t="s">
        <v>2713</v>
      </c>
      <c r="C2531" s="176"/>
      <c r="D2531" s="6"/>
      <c r="E2531" s="58"/>
      <c r="F2531" s="74"/>
    </row>
    <row r="2532" spans="1:6" ht="15" customHeight="1" thickBot="1">
      <c r="A2532" s="175"/>
      <c r="B2532" s="6" t="s">
        <v>2714</v>
      </c>
      <c r="C2532" s="176"/>
      <c r="D2532" s="6"/>
      <c r="E2532" s="58"/>
      <c r="F2532" s="74"/>
    </row>
    <row r="2533" spans="1:6" ht="15.75" customHeight="1" thickBot="1">
      <c r="A2533" s="175"/>
      <c r="B2533" s="6" t="s">
        <v>2715</v>
      </c>
      <c r="C2533" s="176"/>
      <c r="D2533" s="6"/>
      <c r="E2533" s="58"/>
      <c r="F2533" s="74"/>
    </row>
    <row r="2534" spans="1:6" ht="16.5" customHeight="1">
      <c r="A2534" s="175" t="s">
        <v>42</v>
      </c>
      <c r="B2534" s="6" t="s">
        <v>2716</v>
      </c>
      <c r="C2534" s="9"/>
      <c r="D2534" s="6">
        <v>630</v>
      </c>
      <c r="E2534" s="58">
        <v>6.478095238095238</v>
      </c>
      <c r="F2534" s="74">
        <f>ROUND((100-E2534)/100*D2534,1)</f>
        <v>589.2</v>
      </c>
    </row>
    <row r="2535" spans="1:6" ht="15" customHeight="1">
      <c r="A2535" s="175"/>
      <c r="B2535" s="6" t="s">
        <v>2717</v>
      </c>
      <c r="C2535" s="106"/>
      <c r="D2535" s="6"/>
      <c r="E2535" s="58"/>
      <c r="F2535" s="74"/>
    </row>
    <row r="2536" spans="1:6" ht="15" customHeight="1">
      <c r="A2536" s="175"/>
      <c r="B2536" s="6" t="s">
        <v>2718</v>
      </c>
      <c r="C2536" s="106"/>
      <c r="D2536" s="6"/>
      <c r="E2536" s="58"/>
      <c r="F2536" s="74"/>
    </row>
    <row r="2537" spans="1:6" ht="15">
      <c r="A2537" s="175"/>
      <c r="B2537" s="6" t="s">
        <v>2719</v>
      </c>
      <c r="C2537" s="9"/>
      <c r="D2537" s="6">
        <v>630</v>
      </c>
      <c r="E2537" s="58">
        <v>28.94952380952381</v>
      </c>
      <c r="F2537" s="74">
        <f>ROUND((100-E2537)/100*D2537,1)</f>
        <v>447.6</v>
      </c>
    </row>
    <row r="2538" spans="1:6" ht="15">
      <c r="A2538" s="175"/>
      <c r="B2538" s="6" t="s">
        <v>2720</v>
      </c>
      <c r="C2538" s="9"/>
      <c r="D2538" s="6"/>
      <c r="E2538" s="58"/>
      <c r="F2538" s="74"/>
    </row>
    <row r="2539" spans="1:6" ht="15.75">
      <c r="A2539" s="175"/>
      <c r="B2539" s="6" t="s">
        <v>2721</v>
      </c>
      <c r="C2539" s="106" t="s">
        <v>2718</v>
      </c>
      <c r="D2539" s="6"/>
      <c r="E2539" s="58"/>
      <c r="F2539" s="74"/>
    </row>
    <row r="2540" spans="1:6" ht="15">
      <c r="A2540" s="175"/>
      <c r="B2540" s="6" t="s">
        <v>2722</v>
      </c>
      <c r="C2540" s="9"/>
      <c r="D2540" s="6"/>
      <c r="E2540" s="58"/>
      <c r="F2540" s="74"/>
    </row>
    <row r="2541" spans="1:6" ht="15">
      <c r="A2541" s="175"/>
      <c r="B2541" s="6" t="s">
        <v>2723</v>
      </c>
      <c r="C2541" s="9"/>
      <c r="D2541" s="6"/>
      <c r="E2541" s="58"/>
      <c r="F2541" s="74"/>
    </row>
    <row r="2542" spans="1:6" ht="15">
      <c r="A2542" s="175"/>
      <c r="B2542" s="6" t="s">
        <v>2724</v>
      </c>
      <c r="C2542" s="9"/>
      <c r="D2542" s="6"/>
      <c r="E2542" s="58"/>
      <c r="F2542" s="74"/>
    </row>
    <row r="2543" spans="1:6" ht="15">
      <c r="A2543" s="175"/>
      <c r="B2543" s="6" t="s">
        <v>2725</v>
      </c>
      <c r="C2543" s="9"/>
      <c r="D2543" s="6"/>
      <c r="E2543" s="58"/>
      <c r="F2543" s="74"/>
    </row>
    <row r="2544" spans="1:6" ht="15">
      <c r="A2544" s="175"/>
      <c r="B2544" s="6" t="s">
        <v>72</v>
      </c>
      <c r="C2544" s="9"/>
      <c r="D2544" s="6"/>
      <c r="E2544" s="58"/>
      <c r="F2544" s="74"/>
    </row>
    <row r="2545" spans="1:6" ht="15.75" customHeight="1">
      <c r="A2545" s="163" t="s">
        <v>806</v>
      </c>
      <c r="B2545" s="6" t="s">
        <v>2726</v>
      </c>
      <c r="C2545" s="9"/>
      <c r="D2545" s="6">
        <v>630</v>
      </c>
      <c r="E2545" s="58">
        <v>14.771428571428572</v>
      </c>
      <c r="F2545" s="74">
        <f>ROUND((100-E2545)/100*D2545,1)</f>
        <v>536.9</v>
      </c>
    </row>
    <row r="2546" spans="1:6" ht="21.75" customHeight="1" thickBot="1">
      <c r="A2546" s="163"/>
      <c r="B2546" s="6" t="s">
        <v>2727</v>
      </c>
      <c r="C2546" s="176" t="s">
        <v>2728</v>
      </c>
      <c r="D2546" s="6"/>
      <c r="E2546" s="58"/>
      <c r="F2546" s="74"/>
    </row>
    <row r="2547" spans="1:6" ht="15" customHeight="1" thickBot="1">
      <c r="A2547" s="163"/>
      <c r="B2547" s="6" t="s">
        <v>2729</v>
      </c>
      <c r="C2547" s="176"/>
      <c r="D2547" s="6"/>
      <c r="E2547" s="58"/>
      <c r="F2547" s="74"/>
    </row>
    <row r="2548" spans="1:6" ht="15" customHeight="1" thickBot="1">
      <c r="A2548" s="163"/>
      <c r="B2548" s="6" t="s">
        <v>2730</v>
      </c>
      <c r="C2548" s="176"/>
      <c r="D2548" s="6"/>
      <c r="E2548" s="58"/>
      <c r="F2548" s="74"/>
    </row>
    <row r="2549" spans="1:6" ht="15" customHeight="1" thickBot="1">
      <c r="A2549" s="163"/>
      <c r="B2549" s="6" t="s">
        <v>2731</v>
      </c>
      <c r="C2549" s="176"/>
      <c r="D2549" s="6">
        <v>400</v>
      </c>
      <c r="E2549" s="58">
        <v>17.94</v>
      </c>
      <c r="F2549" s="74">
        <f>ROUND((100-E2549)/100*D2549,1)</f>
        <v>328.2</v>
      </c>
    </row>
    <row r="2550" spans="1:6" ht="15" customHeight="1" thickBot="1">
      <c r="A2550" s="163"/>
      <c r="B2550" s="6" t="s">
        <v>2732</v>
      </c>
      <c r="C2550" s="176"/>
      <c r="D2550" s="6"/>
      <c r="E2550" s="58"/>
      <c r="F2550" s="74"/>
    </row>
    <row r="2551" spans="1:6" ht="15" customHeight="1" thickBot="1">
      <c r="A2551" s="163"/>
      <c r="B2551" s="6" t="s">
        <v>2733</v>
      </c>
      <c r="C2551" s="176"/>
      <c r="D2551" s="6"/>
      <c r="E2551" s="58"/>
      <c r="F2551" s="74"/>
    </row>
    <row r="2552" spans="1:6" ht="15" customHeight="1" thickBot="1">
      <c r="A2552" s="163"/>
      <c r="B2552" s="6" t="s">
        <v>2734</v>
      </c>
      <c r="C2552" s="176"/>
      <c r="D2552" s="6"/>
      <c r="E2552" s="58"/>
      <c r="F2552" s="74"/>
    </row>
    <row r="2553" spans="1:6" ht="15" customHeight="1" thickBot="1">
      <c r="A2553" s="163"/>
      <c r="B2553" s="6" t="s">
        <v>2735</v>
      </c>
      <c r="C2553" s="176"/>
      <c r="D2553" s="6"/>
      <c r="E2553" s="58"/>
      <c r="F2553" s="74"/>
    </row>
    <row r="2554" spans="1:6" ht="15.75" customHeight="1" thickBot="1">
      <c r="A2554" s="163"/>
      <c r="B2554" s="6" t="s">
        <v>2736</v>
      </c>
      <c r="C2554" s="176"/>
      <c r="D2554" s="6"/>
      <c r="E2554" s="58"/>
      <c r="F2554" s="74"/>
    </row>
    <row r="2555" spans="1:6" ht="15.75" customHeight="1">
      <c r="A2555" s="170" t="s">
        <v>42</v>
      </c>
      <c r="B2555" s="6" t="s">
        <v>2737</v>
      </c>
      <c r="C2555" s="9"/>
      <c r="D2555" s="6">
        <v>400</v>
      </c>
      <c r="E2555" s="58">
        <v>5.31</v>
      </c>
      <c r="F2555" s="74">
        <f>ROUND((100-E2555)/100*D2555,1)</f>
        <v>378.8</v>
      </c>
    </row>
    <row r="2556" spans="1:6" ht="15.75" customHeight="1">
      <c r="A2556" s="170"/>
      <c r="B2556" s="6" t="s">
        <v>2738</v>
      </c>
      <c r="C2556" s="164" t="s">
        <v>2739</v>
      </c>
      <c r="D2556" s="6"/>
      <c r="E2556" s="58"/>
      <c r="F2556" s="74"/>
    </row>
    <row r="2557" spans="1:6" ht="15.75" customHeight="1">
      <c r="A2557" s="170"/>
      <c r="B2557" s="6" t="s">
        <v>2740</v>
      </c>
      <c r="C2557" s="164"/>
      <c r="D2557" s="6"/>
      <c r="E2557" s="58"/>
      <c r="F2557" s="74"/>
    </row>
    <row r="2558" spans="1:6" ht="15">
      <c r="A2558" s="170"/>
      <c r="B2558" s="6" t="s">
        <v>2741</v>
      </c>
      <c r="C2558" s="164"/>
      <c r="D2558" s="6"/>
      <c r="E2558" s="58"/>
      <c r="F2558" s="74"/>
    </row>
    <row r="2559" spans="1:6" ht="15">
      <c r="A2559" s="170"/>
      <c r="B2559" s="6" t="s">
        <v>2742</v>
      </c>
      <c r="C2559" s="164"/>
      <c r="D2559" s="6"/>
      <c r="E2559" s="58"/>
      <c r="F2559" s="74"/>
    </row>
    <row r="2560" spans="1:6" ht="15">
      <c r="A2560" s="170"/>
      <c r="B2560" s="6" t="s">
        <v>2743</v>
      </c>
      <c r="C2560" s="9"/>
      <c r="D2560" s="6">
        <v>630</v>
      </c>
      <c r="E2560" s="58">
        <v>2.382222222222222</v>
      </c>
      <c r="F2560" s="74">
        <f>ROUND((100-E2560)/100*D2560,1)</f>
        <v>615</v>
      </c>
    </row>
    <row r="2561" spans="1:6" ht="15">
      <c r="A2561" s="170"/>
      <c r="B2561" s="6" t="s">
        <v>2744</v>
      </c>
      <c r="C2561" s="9"/>
      <c r="D2561" s="6"/>
      <c r="E2561" s="58"/>
      <c r="F2561" s="74"/>
    </row>
    <row r="2562" spans="1:6" ht="15">
      <c r="A2562" s="170"/>
      <c r="B2562" s="6" t="s">
        <v>1378</v>
      </c>
      <c r="C2562" s="9"/>
      <c r="D2562" s="6"/>
      <c r="E2562" s="58"/>
      <c r="F2562" s="74"/>
    </row>
    <row r="2563" spans="1:6" s="77" customFormat="1" ht="63">
      <c r="A2563" s="110" t="s">
        <v>325</v>
      </c>
      <c r="B2563" s="17" t="s">
        <v>2745</v>
      </c>
      <c r="C2563" s="16"/>
      <c r="D2563" s="17">
        <v>1000</v>
      </c>
      <c r="E2563" s="76">
        <v>26.1086</v>
      </c>
      <c r="F2563" s="74">
        <f>ROUND((100-E2563)/100*D2563,1)</f>
        <v>738.9</v>
      </c>
    </row>
    <row r="2564" spans="1:6" ht="15.75" customHeight="1">
      <c r="A2564" s="171" t="s">
        <v>281</v>
      </c>
      <c r="B2564" s="6" t="s">
        <v>2746</v>
      </c>
      <c r="C2564" s="9"/>
      <c r="D2564" s="6">
        <v>400</v>
      </c>
      <c r="E2564" s="58">
        <v>3.67525</v>
      </c>
      <c r="F2564" s="74">
        <f>ROUND((100-E2564)/100*D2564,1)</f>
        <v>385.3</v>
      </c>
    </row>
    <row r="2565" spans="1:6" ht="16.5" thickBot="1">
      <c r="A2565" s="171"/>
      <c r="B2565" s="6" t="s">
        <v>2747</v>
      </c>
      <c r="C2565" s="103" t="s">
        <v>2219</v>
      </c>
      <c r="D2565" s="6"/>
      <c r="E2565" s="58"/>
      <c r="F2565" s="74"/>
    </row>
    <row r="2566" spans="1:6" ht="15">
      <c r="A2566" s="171"/>
      <c r="B2566" s="6" t="s">
        <v>2748</v>
      </c>
      <c r="C2566" s="9"/>
      <c r="D2566" s="6"/>
      <c r="E2566" s="58"/>
      <c r="F2566" s="74"/>
    </row>
    <row r="2567" spans="1:6" ht="15">
      <c r="A2567" s="171"/>
      <c r="B2567" s="6" t="s">
        <v>2749</v>
      </c>
      <c r="C2567" s="9"/>
      <c r="D2567" s="6">
        <v>400</v>
      </c>
      <c r="E2567" s="58">
        <v>23.158</v>
      </c>
      <c r="F2567" s="74">
        <f>ROUND((100-E2567)/100*D2567,1)</f>
        <v>307.4</v>
      </c>
    </row>
    <row r="2568" spans="1:6" ht="15">
      <c r="A2568" s="171"/>
      <c r="B2568" s="6" t="s">
        <v>2750</v>
      </c>
      <c r="C2568" s="9"/>
      <c r="D2568" s="6"/>
      <c r="E2568" s="58"/>
      <c r="F2568" s="74"/>
    </row>
    <row r="2569" spans="1:6" ht="15">
      <c r="A2569" s="171"/>
      <c r="B2569" s="6" t="s">
        <v>1420</v>
      </c>
      <c r="C2569" s="9"/>
      <c r="D2569" s="6"/>
      <c r="E2569" s="58"/>
      <c r="F2569" s="74"/>
    </row>
    <row r="2570" spans="1:6" ht="15">
      <c r="A2570" s="171"/>
      <c r="B2570" s="6" t="s">
        <v>2751</v>
      </c>
      <c r="C2570" s="9"/>
      <c r="D2570" s="6"/>
      <c r="E2570" s="58"/>
      <c r="F2570" s="74"/>
    </row>
    <row r="2571" spans="1:6" ht="15">
      <c r="A2571" s="171"/>
      <c r="B2571" s="6" t="s">
        <v>2752</v>
      </c>
      <c r="C2571" s="9"/>
      <c r="D2571" s="6"/>
      <c r="E2571" s="58"/>
      <c r="F2571" s="74"/>
    </row>
    <row r="2572" spans="1:6" ht="15">
      <c r="A2572" s="171"/>
      <c r="B2572" s="6" t="s">
        <v>2753</v>
      </c>
      <c r="C2572" s="9"/>
      <c r="D2572" s="6"/>
      <c r="E2572" s="58"/>
      <c r="F2572" s="74"/>
    </row>
    <row r="2573" spans="1:6" ht="15">
      <c r="A2573" s="171"/>
      <c r="B2573" s="6" t="s">
        <v>2754</v>
      </c>
      <c r="C2573" s="9"/>
      <c r="D2573" s="6"/>
      <c r="E2573" s="58"/>
      <c r="F2573" s="74"/>
    </row>
    <row r="2574" spans="1:6" ht="15">
      <c r="A2574" s="171"/>
      <c r="B2574" s="6" t="s">
        <v>2755</v>
      </c>
      <c r="C2574" s="9"/>
      <c r="D2574" s="6"/>
      <c r="E2574" s="58"/>
      <c r="F2574" s="74"/>
    </row>
    <row r="2575" spans="1:6" ht="15.75" customHeight="1">
      <c r="A2575" s="163" t="s">
        <v>555</v>
      </c>
      <c r="B2575" s="6" t="s">
        <v>2756</v>
      </c>
      <c r="C2575" s="9"/>
      <c r="D2575" s="6">
        <v>1000</v>
      </c>
      <c r="E2575" s="58">
        <v>53.4625</v>
      </c>
      <c r="F2575" s="74">
        <f>ROUND((100-E2575)/100*D2575,1)</f>
        <v>465.4</v>
      </c>
    </row>
    <row r="2576" spans="1:6" ht="15" customHeight="1" thickBot="1">
      <c r="A2576" s="163"/>
      <c r="B2576" s="6" t="s">
        <v>2757</v>
      </c>
      <c r="C2576" s="172" t="s">
        <v>2758</v>
      </c>
      <c r="D2576" s="6"/>
      <c r="E2576" s="58"/>
      <c r="F2576" s="74"/>
    </row>
    <row r="2577" spans="1:6" ht="15" customHeight="1" thickBot="1">
      <c r="A2577" s="163"/>
      <c r="B2577" s="6" t="s">
        <v>2759</v>
      </c>
      <c r="C2577" s="172"/>
      <c r="D2577" s="6"/>
      <c r="E2577" s="58"/>
      <c r="F2577" s="74"/>
    </row>
    <row r="2578" spans="1:6" ht="15" customHeight="1" thickBot="1">
      <c r="A2578" s="163"/>
      <c r="B2578" s="6" t="s">
        <v>2760</v>
      </c>
      <c r="C2578" s="172"/>
      <c r="D2578" s="6"/>
      <c r="E2578" s="58"/>
      <c r="F2578" s="74"/>
    </row>
    <row r="2579" spans="1:6" ht="15" customHeight="1" thickBot="1">
      <c r="A2579" s="163"/>
      <c r="B2579" s="6" t="s">
        <v>2761</v>
      </c>
      <c r="C2579" s="172"/>
      <c r="D2579" s="6"/>
      <c r="E2579" s="58"/>
      <c r="F2579" s="74"/>
    </row>
    <row r="2580" spans="1:6" ht="15" customHeight="1" thickBot="1">
      <c r="A2580" s="163"/>
      <c r="B2580" s="6" t="s">
        <v>2762</v>
      </c>
      <c r="C2580" s="172"/>
      <c r="D2580" s="6"/>
      <c r="E2580" s="58"/>
      <c r="F2580" s="74"/>
    </row>
    <row r="2581" spans="1:6" ht="15" customHeight="1" thickBot="1">
      <c r="A2581" s="163"/>
      <c r="B2581" s="6" t="s">
        <v>2763</v>
      </c>
      <c r="C2581" s="172"/>
      <c r="D2581" s="6"/>
      <c r="E2581" s="58"/>
      <c r="F2581" s="74"/>
    </row>
    <row r="2582" spans="1:6" ht="15.75" customHeight="1" thickBot="1">
      <c r="A2582" s="163"/>
      <c r="B2582" s="6" t="s">
        <v>2764</v>
      </c>
      <c r="C2582" s="172"/>
      <c r="D2582" s="6"/>
      <c r="E2582" s="58"/>
      <c r="F2582" s="74"/>
    </row>
    <row r="2583" spans="1:6" ht="15.75" customHeight="1" thickBot="1">
      <c r="A2583" s="170" t="s">
        <v>755</v>
      </c>
      <c r="B2583" s="6" t="s">
        <v>2765</v>
      </c>
      <c r="C2583" s="173" t="s">
        <v>2766</v>
      </c>
      <c r="D2583" s="6">
        <v>630</v>
      </c>
      <c r="E2583" s="58">
        <v>36.46634920634921</v>
      </c>
      <c r="F2583" s="74">
        <f>ROUND((100-E2583)/100*D2583,1)</f>
        <v>400.3</v>
      </c>
    </row>
    <row r="2584" spans="1:6" ht="15.75" customHeight="1" thickBot="1">
      <c r="A2584" s="170"/>
      <c r="B2584" s="7" t="s">
        <v>2767</v>
      </c>
      <c r="C2584" s="173"/>
      <c r="D2584" s="6"/>
      <c r="E2584" s="58"/>
      <c r="F2584" s="74"/>
    </row>
    <row r="2585" spans="1:6" ht="15.75" thickBot="1">
      <c r="A2585" s="170"/>
      <c r="B2585" s="7" t="s">
        <v>2449</v>
      </c>
      <c r="C2585" s="173"/>
      <c r="D2585" s="6"/>
      <c r="E2585" s="58"/>
      <c r="F2585" s="74"/>
    </row>
    <row r="2586" spans="1:6" ht="15.75" thickBot="1">
      <c r="A2586" s="170"/>
      <c r="B2586" s="7" t="s">
        <v>2157</v>
      </c>
      <c r="C2586" s="173"/>
      <c r="D2586" s="6"/>
      <c r="E2586" s="58"/>
      <c r="F2586" s="74"/>
    </row>
    <row r="2587" spans="1:6" ht="15.75" thickBot="1">
      <c r="A2587" s="170"/>
      <c r="B2587" s="7" t="s">
        <v>2768</v>
      </c>
      <c r="C2587" s="173"/>
      <c r="D2587" s="6"/>
      <c r="E2587" s="58"/>
      <c r="F2587" s="74"/>
    </row>
    <row r="2588" spans="1:6" ht="15.75" thickBot="1">
      <c r="A2588" s="170"/>
      <c r="B2588" s="7" t="s">
        <v>2416</v>
      </c>
      <c r="C2588" s="173"/>
      <c r="D2588" s="6"/>
      <c r="E2588" s="58"/>
      <c r="F2588" s="74"/>
    </row>
    <row r="2589" spans="1:6" ht="15.75" thickBot="1">
      <c r="A2589" s="170"/>
      <c r="B2589" s="7" t="s">
        <v>2769</v>
      </c>
      <c r="C2589" s="173"/>
      <c r="D2589" s="6"/>
      <c r="E2589" s="58"/>
      <c r="F2589" s="74"/>
    </row>
    <row r="2590" spans="1:6" ht="15.75" thickBot="1">
      <c r="A2590" s="170"/>
      <c r="B2590" s="7" t="s">
        <v>2770</v>
      </c>
      <c r="C2590" s="173"/>
      <c r="D2590" s="6"/>
      <c r="E2590" s="58"/>
      <c r="F2590" s="74"/>
    </row>
    <row r="2591" spans="1:6" ht="15.75" thickBot="1">
      <c r="A2591" s="170"/>
      <c r="B2591" s="7" t="s">
        <v>2771</v>
      </c>
      <c r="C2591" s="173"/>
      <c r="D2591" s="6"/>
      <c r="E2591" s="58"/>
      <c r="F2591" s="74"/>
    </row>
    <row r="2592" spans="1:6" ht="15.75" thickBot="1">
      <c r="A2592" s="170"/>
      <c r="B2592" s="7" t="s">
        <v>2772</v>
      </c>
      <c r="C2592" s="173"/>
      <c r="D2592" s="6"/>
      <c r="E2592" s="58"/>
      <c r="F2592" s="74"/>
    </row>
    <row r="2593" spans="1:6" ht="15.75" thickBot="1">
      <c r="A2593" s="170"/>
      <c r="B2593" s="7" t="s">
        <v>2773</v>
      </c>
      <c r="C2593" s="173"/>
      <c r="D2593" s="6"/>
      <c r="E2593" s="58"/>
      <c r="F2593" s="74"/>
    </row>
    <row r="2594" spans="1:6" ht="15">
      <c r="A2594" s="170"/>
      <c r="B2594" s="7" t="s">
        <v>2774</v>
      </c>
      <c r="C2594" s="173"/>
      <c r="D2594" s="6"/>
      <c r="E2594" s="58"/>
      <c r="F2594" s="74"/>
    </row>
    <row r="2595" spans="1:6" ht="15.75" customHeight="1">
      <c r="A2595" s="165" t="s">
        <v>325</v>
      </c>
      <c r="B2595" s="6" t="s">
        <v>2775</v>
      </c>
      <c r="C2595" s="9"/>
      <c r="D2595" s="6">
        <v>630</v>
      </c>
      <c r="E2595" s="58">
        <v>11.010793650793651</v>
      </c>
      <c r="F2595" s="74">
        <f>ROUND((100-E2595)/100*D2595,1)</f>
        <v>560.6</v>
      </c>
    </row>
    <row r="2596" spans="1:6" ht="15" customHeight="1" thickBot="1">
      <c r="A2596" s="165"/>
      <c r="B2596" s="6" t="s">
        <v>2776</v>
      </c>
      <c r="C2596" s="103"/>
      <c r="D2596" s="6"/>
      <c r="E2596" s="58"/>
      <c r="F2596" s="74"/>
    </row>
    <row r="2597" spans="1:6" ht="15" customHeight="1" thickBot="1">
      <c r="A2597" s="165"/>
      <c r="B2597" s="6" t="s">
        <v>2777</v>
      </c>
      <c r="C2597" s="166" t="s">
        <v>131</v>
      </c>
      <c r="D2597" s="6"/>
      <c r="E2597" s="58"/>
      <c r="F2597" s="74"/>
    </row>
    <row r="2598" spans="1:6" ht="15" customHeight="1" thickBot="1">
      <c r="A2598" s="165"/>
      <c r="B2598" s="6" t="s">
        <v>2778</v>
      </c>
      <c r="C2598" s="166"/>
      <c r="D2598" s="6"/>
      <c r="E2598" s="58"/>
      <c r="F2598" s="74"/>
    </row>
    <row r="2599" spans="1:6" ht="15" customHeight="1" thickBot="1">
      <c r="A2599" s="165"/>
      <c r="B2599" s="6" t="s">
        <v>2779</v>
      </c>
      <c r="C2599" s="166"/>
      <c r="D2599" s="6">
        <v>630</v>
      </c>
      <c r="E2599" s="58">
        <v>19.142222222222223</v>
      </c>
      <c r="F2599" s="74">
        <f>ROUND((100-E2599)/100*D2599,1)</f>
        <v>509.4</v>
      </c>
    </row>
    <row r="2600" spans="1:6" ht="15" customHeight="1" thickBot="1">
      <c r="A2600" s="165"/>
      <c r="B2600" s="6" t="s">
        <v>2780</v>
      </c>
      <c r="C2600" s="166"/>
      <c r="D2600" s="6"/>
      <c r="E2600" s="58"/>
      <c r="F2600" s="74"/>
    </row>
    <row r="2601" spans="1:6" ht="15" customHeight="1" thickBot="1">
      <c r="A2601" s="165"/>
      <c r="B2601" s="6" t="s">
        <v>2781</v>
      </c>
      <c r="C2601" s="103"/>
      <c r="D2601" s="6"/>
      <c r="E2601" s="58"/>
      <c r="F2601" s="74"/>
    </row>
    <row r="2602" spans="1:6" ht="15" customHeight="1" thickBot="1">
      <c r="A2602" s="165"/>
      <c r="B2602" s="6" t="s">
        <v>2782</v>
      </c>
      <c r="C2602" s="103"/>
      <c r="D2602" s="6"/>
      <c r="E2602" s="58"/>
      <c r="F2602" s="74"/>
    </row>
    <row r="2603" spans="1:6" ht="15" customHeight="1" thickBot="1">
      <c r="A2603" s="165"/>
      <c r="B2603" s="6" t="s">
        <v>2783</v>
      </c>
      <c r="C2603" s="103"/>
      <c r="D2603" s="6"/>
      <c r="E2603" s="58"/>
      <c r="F2603" s="74"/>
    </row>
    <row r="2604" spans="1:6" ht="15.75" customHeight="1" thickBot="1">
      <c r="A2604" s="165"/>
      <c r="B2604" s="6" t="s">
        <v>2784</v>
      </c>
      <c r="C2604" s="103"/>
      <c r="D2604" s="6"/>
      <c r="E2604" s="58"/>
      <c r="F2604" s="74"/>
    </row>
    <row r="2605" spans="1:6" ht="15.75" customHeight="1">
      <c r="A2605" s="163" t="s">
        <v>232</v>
      </c>
      <c r="B2605" s="7" t="s">
        <v>2785</v>
      </c>
      <c r="C2605" s="9"/>
      <c r="D2605" s="6">
        <v>1000</v>
      </c>
      <c r="E2605" s="58">
        <v>0.528</v>
      </c>
      <c r="F2605" s="74">
        <f>ROUND((100-E2605)/100*D2605,1)</f>
        <v>994.7</v>
      </c>
    </row>
    <row r="2606" spans="1:6" ht="15" customHeight="1" thickBot="1">
      <c r="A2606" s="163"/>
      <c r="B2606" s="7" t="s">
        <v>2786</v>
      </c>
      <c r="C2606" s="103" t="s">
        <v>2787</v>
      </c>
      <c r="D2606" s="6"/>
      <c r="E2606" s="58"/>
      <c r="F2606" s="74"/>
    </row>
    <row r="2607" spans="1:6" ht="15" customHeight="1" thickBot="1">
      <c r="A2607" s="163"/>
      <c r="B2607" s="7" t="s">
        <v>2788</v>
      </c>
      <c r="C2607" s="103"/>
      <c r="D2607" s="6">
        <v>1000</v>
      </c>
      <c r="E2607" s="58">
        <v>0.7347</v>
      </c>
      <c r="F2607" s="74">
        <f>ROUND((100-E2607)/100*D2607,1)</f>
        <v>992.7</v>
      </c>
    </row>
    <row r="2608" spans="1:6" ht="15" customHeight="1" thickBot="1">
      <c r="A2608" s="163"/>
      <c r="B2608" s="6" t="s">
        <v>2789</v>
      </c>
      <c r="C2608" s="103"/>
      <c r="D2608" s="6"/>
      <c r="E2608" s="58"/>
      <c r="F2608" s="74"/>
    </row>
    <row r="2609" spans="1:6" ht="15.75" customHeight="1" thickBot="1">
      <c r="A2609" s="163"/>
      <c r="B2609" s="6" t="s">
        <v>2790</v>
      </c>
      <c r="C2609" s="103"/>
      <c r="D2609" s="6"/>
      <c r="E2609" s="58"/>
      <c r="F2609" s="74"/>
    </row>
    <row r="2610" spans="1:6" ht="15.75" customHeight="1">
      <c r="A2610" s="167" t="s">
        <v>232</v>
      </c>
      <c r="B2610" s="7" t="s">
        <v>2791</v>
      </c>
      <c r="C2610" s="9"/>
      <c r="D2610" s="6">
        <v>630</v>
      </c>
      <c r="E2610" s="58">
        <v>12.657777777777778</v>
      </c>
      <c r="F2610" s="74">
        <f>ROUND((100-E2610)/100*D2610,1)</f>
        <v>550.3</v>
      </c>
    </row>
    <row r="2611" spans="1:6" ht="15" customHeight="1">
      <c r="A2611" s="167"/>
      <c r="B2611" s="6" t="s">
        <v>2792</v>
      </c>
      <c r="C2611" s="168" t="s">
        <v>2793</v>
      </c>
      <c r="D2611" s="6"/>
      <c r="E2611" s="58"/>
      <c r="F2611" s="74"/>
    </row>
    <row r="2612" spans="1:6" ht="15">
      <c r="A2612" s="167"/>
      <c r="B2612" s="6" t="s">
        <v>2794</v>
      </c>
      <c r="C2612" s="168"/>
      <c r="D2612" s="6"/>
      <c r="E2612" s="58"/>
      <c r="F2612" s="74"/>
    </row>
    <row r="2613" spans="1:6" ht="15">
      <c r="A2613" s="167"/>
      <c r="B2613" s="6" t="s">
        <v>2795</v>
      </c>
      <c r="C2613" s="168"/>
      <c r="D2613" s="6"/>
      <c r="E2613" s="58"/>
      <c r="F2613" s="74"/>
    </row>
    <row r="2614" spans="1:6" ht="15">
      <c r="A2614" s="167"/>
      <c r="B2614" s="6" t="s">
        <v>2796</v>
      </c>
      <c r="C2614" s="168"/>
      <c r="D2614" s="6"/>
      <c r="E2614" s="58"/>
      <c r="F2614" s="74"/>
    </row>
    <row r="2615" spans="1:6" ht="15">
      <c r="A2615" s="167"/>
      <c r="B2615" s="7" t="s">
        <v>2797</v>
      </c>
      <c r="C2615" s="168"/>
      <c r="D2615" s="6">
        <v>630</v>
      </c>
      <c r="E2615" s="58">
        <v>4.8428571428571425</v>
      </c>
      <c r="F2615" s="74">
        <f>ROUND((100-E2615)/100*D2615,1)</f>
        <v>599.5</v>
      </c>
    </row>
    <row r="2616" spans="1:6" ht="15">
      <c r="A2616" s="167"/>
      <c r="B2616" s="6" t="s">
        <v>2798</v>
      </c>
      <c r="C2616" s="9"/>
      <c r="D2616" s="6"/>
      <c r="E2616" s="58"/>
      <c r="F2616" s="74"/>
    </row>
    <row r="2617" spans="1:6" ht="15.75" customHeight="1" thickBot="1">
      <c r="A2617" s="163" t="s">
        <v>705</v>
      </c>
      <c r="B2617" s="7" t="s">
        <v>2799</v>
      </c>
      <c r="C2617" s="169" t="s">
        <v>2800</v>
      </c>
      <c r="D2617" s="6">
        <v>630</v>
      </c>
      <c r="E2617" s="58">
        <v>4.80984126984127</v>
      </c>
      <c r="F2617" s="74">
        <f>ROUND((100-E2617)/100*D2617,1)</f>
        <v>599.7</v>
      </c>
    </row>
    <row r="2618" spans="1:6" ht="15.75" thickBot="1">
      <c r="A2618" s="163"/>
      <c r="B2618" s="6" t="s">
        <v>2801</v>
      </c>
      <c r="C2618" s="169"/>
      <c r="D2618" s="6"/>
      <c r="E2618" s="58"/>
      <c r="F2618" s="74"/>
    </row>
    <row r="2619" spans="1:6" ht="15">
      <c r="A2619" s="163"/>
      <c r="B2619" s="6" t="s">
        <v>2802</v>
      </c>
      <c r="C2619" s="9"/>
      <c r="D2619" s="6"/>
      <c r="E2619" s="58"/>
      <c r="F2619" s="74"/>
    </row>
    <row r="2620" spans="1:6" ht="15">
      <c r="A2620" s="163"/>
      <c r="B2620" s="6" t="s">
        <v>2803</v>
      </c>
      <c r="C2620" s="9"/>
      <c r="D2620" s="6"/>
      <c r="E2620" s="58"/>
      <c r="F2620" s="74"/>
    </row>
    <row r="2621" spans="1:6" ht="15.75" customHeight="1">
      <c r="A2621" s="85"/>
      <c r="B2621" s="7" t="s">
        <v>2804</v>
      </c>
      <c r="C2621" s="9"/>
      <c r="D2621" s="6">
        <v>400</v>
      </c>
      <c r="E2621" s="58">
        <v>18.648</v>
      </c>
      <c r="F2621" s="74">
        <f>ROUND((100-E2621)/100*D2621,1)</f>
        <v>325.4</v>
      </c>
    </row>
    <row r="2622" spans="1:6" ht="15.75" customHeight="1">
      <c r="A2622" s="162" t="s">
        <v>252</v>
      </c>
      <c r="B2622" s="17" t="s">
        <v>2805</v>
      </c>
      <c r="C2622" s="37"/>
      <c r="D2622" s="31"/>
      <c r="E2622" s="58"/>
      <c r="F2622" s="74"/>
    </row>
    <row r="2623" spans="1:6" ht="16.5" thickBot="1">
      <c r="A2623" s="162"/>
      <c r="B2623" s="17" t="s">
        <v>2806</v>
      </c>
      <c r="C2623" s="103" t="s">
        <v>2807</v>
      </c>
      <c r="D2623" s="31"/>
      <c r="E2623" s="58"/>
      <c r="F2623" s="74"/>
    </row>
    <row r="2624" spans="1:6" ht="15">
      <c r="A2624" s="162"/>
      <c r="B2624" s="17" t="s">
        <v>2808</v>
      </c>
      <c r="C2624" s="37"/>
      <c r="D2624" s="31"/>
      <c r="E2624" s="58"/>
      <c r="F2624" s="74"/>
    </row>
    <row r="2625" spans="1:6" ht="15">
      <c r="A2625" s="162"/>
      <c r="B2625" s="17" t="s">
        <v>2809</v>
      </c>
      <c r="C2625" s="37"/>
      <c r="D2625" s="31"/>
      <c r="E2625" s="58"/>
      <c r="F2625" s="74"/>
    </row>
    <row r="2626" spans="1:6" ht="15">
      <c r="A2626" s="162"/>
      <c r="B2626" s="17" t="s">
        <v>2810</v>
      </c>
      <c r="C2626" s="37"/>
      <c r="D2626" s="31"/>
      <c r="E2626" s="58"/>
      <c r="F2626" s="74"/>
    </row>
    <row r="2627" spans="1:6" ht="15">
      <c r="A2627" s="162"/>
      <c r="B2627" s="17" t="s">
        <v>2811</v>
      </c>
      <c r="C2627" s="37"/>
      <c r="D2627" s="31"/>
      <c r="E2627" s="58"/>
      <c r="F2627" s="74"/>
    </row>
    <row r="2628" spans="1:6" ht="15">
      <c r="A2628" s="162"/>
      <c r="B2628" s="17" t="s">
        <v>2812</v>
      </c>
      <c r="C2628" s="37"/>
      <c r="D2628" s="31"/>
      <c r="E2628" s="58"/>
      <c r="F2628" s="74"/>
    </row>
    <row r="2629" spans="1:6" ht="15">
      <c r="A2629" s="162"/>
      <c r="B2629" s="17" t="s">
        <v>2813</v>
      </c>
      <c r="C2629" s="37"/>
      <c r="D2629" s="31"/>
      <c r="E2629" s="58"/>
      <c r="F2629" s="74"/>
    </row>
    <row r="2630" spans="1:6" ht="15">
      <c r="A2630" s="89"/>
      <c r="B2630" s="7" t="s">
        <v>2814</v>
      </c>
      <c r="C2630" s="9"/>
      <c r="D2630" s="6">
        <v>630</v>
      </c>
      <c r="E2630" s="58">
        <v>0.6828571428571428</v>
      </c>
      <c r="F2630" s="74">
        <f>ROUND((100-E2630)/100*D2630,1)</f>
        <v>625.7</v>
      </c>
    </row>
    <row r="2631" spans="1:6" ht="15">
      <c r="A2631" s="89"/>
      <c r="B2631" s="42" t="s">
        <v>2815</v>
      </c>
      <c r="C2631" s="37"/>
      <c r="D2631" s="31"/>
      <c r="E2631" s="58"/>
      <c r="F2631" s="74"/>
    </row>
    <row r="2632" spans="1:6" ht="15">
      <c r="A2632" s="89"/>
      <c r="B2632" s="42" t="s">
        <v>2816</v>
      </c>
      <c r="C2632" s="37"/>
      <c r="D2632" s="31">
        <v>1000</v>
      </c>
      <c r="E2632" s="58">
        <v>0.0956</v>
      </c>
      <c r="F2632" s="74">
        <f>ROUND((100-E2632)/100*D2632,1)</f>
        <v>999</v>
      </c>
    </row>
    <row r="2633" spans="1:6" ht="15" customHeight="1" thickBot="1">
      <c r="A2633" s="163" t="s">
        <v>42</v>
      </c>
      <c r="B2633" s="7" t="s">
        <v>2817</v>
      </c>
      <c r="C2633" s="103" t="s">
        <v>2818</v>
      </c>
      <c r="D2633" s="6">
        <v>630</v>
      </c>
      <c r="E2633" s="58">
        <v>15.216666666666667</v>
      </c>
      <c r="F2633" s="74">
        <f>ROUND((100-E2633)/100*D2633,1)</f>
        <v>534.1</v>
      </c>
    </row>
    <row r="2634" spans="1:6" ht="15">
      <c r="A2634" s="163"/>
      <c r="B2634" s="6" t="s">
        <v>2819</v>
      </c>
      <c r="C2634" s="9"/>
      <c r="D2634" s="6"/>
      <c r="E2634" s="58"/>
      <c r="F2634" s="74"/>
    </row>
    <row r="2635" spans="1:6" ht="15">
      <c r="A2635" s="163"/>
      <c r="B2635" s="6" t="s">
        <v>2820</v>
      </c>
      <c r="C2635" s="9"/>
      <c r="D2635" s="6"/>
      <c r="E2635" s="58"/>
      <c r="F2635" s="74"/>
    </row>
    <row r="2636" spans="1:6" ht="15">
      <c r="A2636" s="163"/>
      <c r="B2636" s="6" t="s">
        <v>2821</v>
      </c>
      <c r="C2636" s="9"/>
      <c r="D2636" s="6"/>
      <c r="E2636" s="58"/>
      <c r="F2636" s="74"/>
    </row>
    <row r="2637" spans="1:6" ht="15" customHeight="1">
      <c r="A2637" s="163"/>
      <c r="B2637" s="6" t="s">
        <v>2822</v>
      </c>
      <c r="C2637" s="9"/>
      <c r="D2637" s="6"/>
      <c r="E2637" s="58"/>
      <c r="F2637" s="74"/>
    </row>
    <row r="2638" spans="1:6" ht="15">
      <c r="A2638" s="163"/>
      <c r="B2638" s="6" t="s">
        <v>2823</v>
      </c>
      <c r="C2638" s="9"/>
      <c r="D2638" s="6"/>
      <c r="E2638" s="58"/>
      <c r="F2638" s="74"/>
    </row>
    <row r="2639" spans="1:6" ht="15">
      <c r="A2639" s="163"/>
      <c r="B2639" s="6" t="s">
        <v>2824</v>
      </c>
      <c r="C2639" s="9"/>
      <c r="D2639" s="6"/>
      <c r="E2639" s="58"/>
      <c r="F2639" s="74"/>
    </row>
    <row r="2640" spans="1:6" ht="15">
      <c r="A2640" s="163"/>
      <c r="B2640" s="6" t="s">
        <v>2825</v>
      </c>
      <c r="C2640" s="9"/>
      <c r="D2640" s="6"/>
      <c r="E2640" s="58"/>
      <c r="F2640" s="74"/>
    </row>
    <row r="2641" spans="1:6" ht="15">
      <c r="A2641" s="163"/>
      <c r="B2641" s="6" t="s">
        <v>2826</v>
      </c>
      <c r="C2641" s="9"/>
      <c r="D2641" s="6"/>
      <c r="E2641" s="58"/>
      <c r="F2641" s="74"/>
    </row>
    <row r="2642" spans="1:6" ht="18" customHeight="1">
      <c r="A2642" s="163"/>
      <c r="B2642" s="7" t="s">
        <v>2827</v>
      </c>
      <c r="C2642" s="9"/>
      <c r="D2642" s="6">
        <v>630</v>
      </c>
      <c r="E2642" s="58">
        <v>28.893333333333334</v>
      </c>
      <c r="F2642" s="74">
        <f>ROUND((100-E2642)/100*D2642,1)</f>
        <v>448</v>
      </c>
    </row>
    <row r="2643" spans="1:6" ht="15">
      <c r="A2643" s="163"/>
      <c r="B2643" s="6" t="s">
        <v>2828</v>
      </c>
      <c r="C2643" s="9"/>
      <c r="D2643" s="6"/>
      <c r="E2643" s="58"/>
      <c r="F2643" s="74"/>
    </row>
    <row r="2644" spans="1:6" ht="15">
      <c r="A2644" s="163"/>
      <c r="B2644" s="6" t="s">
        <v>2829</v>
      </c>
      <c r="C2644" s="9"/>
      <c r="D2644" s="6"/>
      <c r="E2644" s="58"/>
      <c r="F2644" s="74"/>
    </row>
    <row r="2645" spans="1:6" ht="15">
      <c r="A2645" s="163"/>
      <c r="B2645" s="6" t="s">
        <v>2830</v>
      </c>
      <c r="C2645" s="9"/>
      <c r="D2645" s="6"/>
      <c r="E2645" s="58"/>
      <c r="F2645" s="74"/>
    </row>
    <row r="2646" spans="1:6" ht="18.75" customHeight="1">
      <c r="A2646" s="163"/>
      <c r="B2646" s="6" t="s">
        <v>2831</v>
      </c>
      <c r="C2646" s="9"/>
      <c r="D2646" s="6"/>
      <c r="E2646" s="58"/>
      <c r="F2646" s="74"/>
    </row>
    <row r="2647" spans="1:6" ht="16.5" customHeight="1">
      <c r="A2647" s="163"/>
      <c r="B2647" s="6" t="s">
        <v>2832</v>
      </c>
      <c r="C2647" s="9"/>
      <c r="D2647" s="6"/>
      <c r="E2647" s="58"/>
      <c r="F2647" s="74"/>
    </row>
    <row r="2648" spans="1:6" ht="15">
      <c r="A2648" s="163"/>
      <c r="B2648" s="6" t="s">
        <v>2833</v>
      </c>
      <c r="C2648" s="9"/>
      <c r="D2648" s="6"/>
      <c r="E2648" s="58"/>
      <c r="F2648" s="74"/>
    </row>
    <row r="2649" spans="1:6" ht="15">
      <c r="A2649" s="163"/>
      <c r="B2649" s="6" t="s">
        <v>2449</v>
      </c>
      <c r="C2649" s="9"/>
      <c r="D2649" s="6"/>
      <c r="E2649" s="58"/>
      <c r="F2649" s="74"/>
    </row>
    <row r="2650" spans="1:6" ht="15">
      <c r="A2650" s="163"/>
      <c r="B2650" s="6" t="s">
        <v>2835</v>
      </c>
      <c r="C2650" s="9"/>
      <c r="D2650" s="6"/>
      <c r="E2650" s="58"/>
      <c r="F2650" s="74"/>
    </row>
    <row r="2651" spans="1:6" ht="15">
      <c r="A2651" s="163"/>
      <c r="B2651" s="6" t="s">
        <v>2836</v>
      </c>
      <c r="C2651" s="9"/>
      <c r="D2651" s="6"/>
      <c r="E2651" s="58"/>
      <c r="F2651" s="74"/>
    </row>
    <row r="2652" spans="1:6" ht="15">
      <c r="A2652" s="163"/>
      <c r="B2652" s="6" t="s">
        <v>2837</v>
      </c>
      <c r="C2652" s="9"/>
      <c r="D2652" s="6"/>
      <c r="E2652" s="58"/>
      <c r="F2652" s="74"/>
    </row>
    <row r="2653" spans="1:6" ht="15">
      <c r="A2653" s="163"/>
      <c r="B2653" s="6" t="s">
        <v>2838</v>
      </c>
      <c r="C2653" s="9"/>
      <c r="D2653" s="6"/>
      <c r="E2653" s="58"/>
      <c r="F2653" s="74"/>
    </row>
    <row r="2654" spans="1:6" ht="15">
      <c r="A2654" s="163"/>
      <c r="B2654" s="6" t="s">
        <v>2839</v>
      </c>
      <c r="C2654" s="9"/>
      <c r="D2654" s="6"/>
      <c r="E2654" s="58"/>
      <c r="F2654" s="74"/>
    </row>
    <row r="2655" spans="1:6" ht="15" customHeight="1">
      <c r="A2655" s="163" t="s">
        <v>755</v>
      </c>
      <c r="B2655" s="7" t="s">
        <v>2840</v>
      </c>
      <c r="C2655" s="9"/>
      <c r="D2655" s="6">
        <v>400</v>
      </c>
      <c r="E2655" s="58">
        <v>29.41875</v>
      </c>
      <c r="F2655" s="74">
        <f>ROUND((100-E2655)/100*D2655,1)</f>
        <v>282.3</v>
      </c>
    </row>
    <row r="2656" spans="1:6" ht="15" customHeight="1">
      <c r="A2656" s="163"/>
      <c r="B2656" s="6" t="s">
        <v>2841</v>
      </c>
      <c r="C2656" s="164" t="s">
        <v>2842</v>
      </c>
      <c r="D2656" s="6"/>
      <c r="E2656" s="58"/>
      <c r="F2656" s="74"/>
    </row>
    <row r="2657" spans="1:6" ht="15" customHeight="1">
      <c r="A2657" s="163"/>
      <c r="B2657" s="6" t="s">
        <v>2843</v>
      </c>
      <c r="C2657" s="164"/>
      <c r="D2657" s="6"/>
      <c r="E2657" s="58"/>
      <c r="F2657" s="74"/>
    </row>
    <row r="2658" spans="1:6" ht="15" customHeight="1">
      <c r="A2658" s="163"/>
      <c r="B2658" s="6" t="s">
        <v>2844</v>
      </c>
      <c r="C2658" s="164"/>
      <c r="D2658" s="6"/>
      <c r="E2658" s="58"/>
      <c r="F2658" s="74"/>
    </row>
    <row r="2659" spans="1:6" ht="15" customHeight="1">
      <c r="A2659" s="163"/>
      <c r="B2659" s="6" t="s">
        <v>2845</v>
      </c>
      <c r="C2659" s="164"/>
      <c r="D2659" s="6"/>
      <c r="E2659" s="58"/>
      <c r="F2659" s="74"/>
    </row>
    <row r="2660" spans="1:6" ht="15" customHeight="1">
      <c r="A2660" s="163"/>
      <c r="B2660" s="7" t="s">
        <v>2846</v>
      </c>
      <c r="C2660" s="53"/>
      <c r="D2660" s="6">
        <v>400</v>
      </c>
      <c r="E2660" s="58">
        <v>55.042</v>
      </c>
      <c r="F2660" s="74">
        <f>ROUND((100-E2660)/100*D2660,1)</f>
        <v>179.8</v>
      </c>
    </row>
    <row r="2661" spans="1:6" ht="15" customHeight="1">
      <c r="A2661" s="163"/>
      <c r="B2661" s="6" t="s">
        <v>2847</v>
      </c>
      <c r="C2661" s="53"/>
      <c r="D2661" s="6"/>
      <c r="E2661" s="58"/>
      <c r="F2661" s="74"/>
    </row>
    <row r="2662" spans="1:6" ht="15" customHeight="1">
      <c r="A2662" s="163"/>
      <c r="B2662" s="6" t="s">
        <v>2848</v>
      </c>
      <c r="C2662" s="53"/>
      <c r="D2662" s="6"/>
      <c r="E2662" s="58"/>
      <c r="F2662" s="74"/>
    </row>
    <row r="2663" spans="1:6" ht="15" customHeight="1">
      <c r="A2663" s="163"/>
      <c r="B2663" s="6" t="s">
        <v>2849</v>
      </c>
      <c r="C2663" s="53"/>
      <c r="D2663" s="6"/>
      <c r="E2663" s="58"/>
      <c r="F2663" s="74"/>
    </row>
    <row r="2664" spans="1:6" ht="15" customHeight="1">
      <c r="A2664" s="163"/>
      <c r="B2664" s="6" t="s">
        <v>2850</v>
      </c>
      <c r="C2664" s="53"/>
      <c r="D2664" s="6"/>
      <c r="E2664" s="58"/>
      <c r="F2664" s="74"/>
    </row>
    <row r="2665" spans="1:6" ht="15" customHeight="1">
      <c r="A2665" s="163"/>
      <c r="B2665" s="6" t="s">
        <v>2851</v>
      </c>
      <c r="C2665" s="53"/>
      <c r="D2665" s="6"/>
      <c r="E2665" s="58"/>
      <c r="F2665" s="74"/>
    </row>
    <row r="2666" spans="1:6" ht="15" customHeight="1">
      <c r="A2666" s="163"/>
      <c r="B2666" s="6" t="s">
        <v>2852</v>
      </c>
      <c r="C2666" s="53"/>
      <c r="D2666" s="6"/>
      <c r="E2666" s="58"/>
      <c r="F2666" s="74"/>
    </row>
    <row r="2667" spans="1:6" s="77" customFormat="1" ht="38.25">
      <c r="A2667" s="72" t="s">
        <v>2853</v>
      </c>
      <c r="B2667" s="9" t="s">
        <v>2854</v>
      </c>
      <c r="C2667" s="16" t="s">
        <v>2855</v>
      </c>
      <c r="D2667" s="17">
        <v>400</v>
      </c>
      <c r="E2667" s="76">
        <v>3.96</v>
      </c>
      <c r="F2667" s="74">
        <f>ROUND((100-E2667)/100*D2667,1)</f>
        <v>384.2</v>
      </c>
    </row>
    <row r="2669" spans="1:6" ht="15">
      <c r="A2669" s="111"/>
      <c r="B2669" s="112"/>
      <c r="C2669" s="113"/>
      <c r="D2669" s="112"/>
      <c r="E2669" s="113"/>
      <c r="F2669" s="114"/>
    </row>
    <row r="2670" spans="1:6" ht="15">
      <c r="A2670" s="111"/>
      <c r="B2670" s="115"/>
      <c r="C2670" s="115"/>
      <c r="D2670" s="114"/>
      <c r="E2670" s="115"/>
      <c r="F2670" s="114"/>
    </row>
    <row r="2671" spans="1:6" ht="15">
      <c r="A2671" s="111"/>
      <c r="B2671" s="115"/>
      <c r="C2671" s="115"/>
      <c r="D2671" s="114"/>
      <c r="E2671" s="115"/>
      <c r="F2671" s="114"/>
    </row>
    <row r="2672" spans="1:6" ht="15">
      <c r="A2672" s="116"/>
      <c r="B2672" s="115"/>
      <c r="C2672" s="115"/>
      <c r="D2672" s="114"/>
      <c r="E2672" s="115"/>
      <c r="F2672" s="114"/>
    </row>
    <row r="2673" spans="1:6" ht="15">
      <c r="A2673" s="111"/>
      <c r="B2673" s="115"/>
      <c r="C2673" s="115"/>
      <c r="D2673" s="114"/>
      <c r="E2673" s="115"/>
      <c r="F2673" s="114"/>
    </row>
  </sheetData>
  <sheetProtection selectLockedCells="1" selectUnlockedCells="1"/>
  <mergeCells count="508">
    <mergeCell ref="E2:F2"/>
    <mergeCell ref="E3:F3"/>
    <mergeCell ref="E4:F4"/>
    <mergeCell ref="E6:F6"/>
    <mergeCell ref="A18:A19"/>
    <mergeCell ref="C10:C14"/>
    <mergeCell ref="A10:A17"/>
    <mergeCell ref="A7:F7"/>
    <mergeCell ref="A20:A25"/>
    <mergeCell ref="C23:C25"/>
    <mergeCell ref="A26:A154"/>
    <mergeCell ref="C26:C35"/>
    <mergeCell ref="C41:C45"/>
    <mergeCell ref="C50:C52"/>
    <mergeCell ref="C57:C59"/>
    <mergeCell ref="C70:C71"/>
    <mergeCell ref="C131:C135"/>
    <mergeCell ref="C144:C145"/>
    <mergeCell ref="A155:A160"/>
    <mergeCell ref="C155:C157"/>
    <mergeCell ref="A161:A165"/>
    <mergeCell ref="C162:C165"/>
    <mergeCell ref="A166:A172"/>
    <mergeCell ref="C166:C168"/>
    <mergeCell ref="C171:C172"/>
    <mergeCell ref="A173:A176"/>
    <mergeCell ref="A177:A181"/>
    <mergeCell ref="C177:C181"/>
    <mergeCell ref="C183:C184"/>
    <mergeCell ref="A185:A188"/>
    <mergeCell ref="A190:A195"/>
    <mergeCell ref="A196:A212"/>
    <mergeCell ref="C196:C201"/>
    <mergeCell ref="C203:C209"/>
    <mergeCell ref="A213:A216"/>
    <mergeCell ref="C213:C216"/>
    <mergeCell ref="A217:A219"/>
    <mergeCell ref="C217:C219"/>
    <mergeCell ref="A220:A225"/>
    <mergeCell ref="C221:C224"/>
    <mergeCell ref="A226:A236"/>
    <mergeCell ref="C228:C230"/>
    <mergeCell ref="A237:A246"/>
    <mergeCell ref="C238:C247"/>
    <mergeCell ref="A248:A252"/>
    <mergeCell ref="C249:C251"/>
    <mergeCell ref="A253:A262"/>
    <mergeCell ref="A263:A277"/>
    <mergeCell ref="C264:C268"/>
    <mergeCell ref="C272:C276"/>
    <mergeCell ref="A278:A290"/>
    <mergeCell ref="C279:C282"/>
    <mergeCell ref="A292:A296"/>
    <mergeCell ref="C292:C294"/>
    <mergeCell ref="A297:A301"/>
    <mergeCell ref="C297:C301"/>
    <mergeCell ref="A302:A314"/>
    <mergeCell ref="A315:A320"/>
    <mergeCell ref="C316:C321"/>
    <mergeCell ref="A322:A329"/>
    <mergeCell ref="A330:A333"/>
    <mergeCell ref="C330:C333"/>
    <mergeCell ref="A334:A345"/>
    <mergeCell ref="A346:A350"/>
    <mergeCell ref="C347:C350"/>
    <mergeCell ref="A351:A362"/>
    <mergeCell ref="C351:C362"/>
    <mergeCell ref="A363:A368"/>
    <mergeCell ref="C364:C365"/>
    <mergeCell ref="A369:A377"/>
    <mergeCell ref="C369:C377"/>
    <mergeCell ref="A378:A382"/>
    <mergeCell ref="A383:A395"/>
    <mergeCell ref="C383:C387"/>
    <mergeCell ref="A396:A408"/>
    <mergeCell ref="C397:C399"/>
    <mergeCell ref="A409:A425"/>
    <mergeCell ref="A426:A440"/>
    <mergeCell ref="C426:C432"/>
    <mergeCell ref="A442:A452"/>
    <mergeCell ref="A453:A457"/>
    <mergeCell ref="A459:A465"/>
    <mergeCell ref="C459:C465"/>
    <mergeCell ref="A466:A470"/>
    <mergeCell ref="C466:C470"/>
    <mergeCell ref="A471:A486"/>
    <mergeCell ref="C472:C487"/>
    <mergeCell ref="A488:A497"/>
    <mergeCell ref="C489:C497"/>
    <mergeCell ref="A498:A507"/>
    <mergeCell ref="C499:C504"/>
    <mergeCell ref="C505:C507"/>
    <mergeCell ref="A508:A517"/>
    <mergeCell ref="A518:A522"/>
    <mergeCell ref="C518:C522"/>
    <mergeCell ref="A523:A535"/>
    <mergeCell ref="A536:A546"/>
    <mergeCell ref="A547:A558"/>
    <mergeCell ref="A559:A566"/>
    <mergeCell ref="C560:C565"/>
    <mergeCell ref="A567:A583"/>
    <mergeCell ref="C569:C574"/>
    <mergeCell ref="A584:A602"/>
    <mergeCell ref="A603:A610"/>
    <mergeCell ref="C604:C607"/>
    <mergeCell ref="A611:A628"/>
    <mergeCell ref="C613:C619"/>
    <mergeCell ref="A629:A632"/>
    <mergeCell ref="C629:C632"/>
    <mergeCell ref="A633:A670"/>
    <mergeCell ref="C643:C649"/>
    <mergeCell ref="C653:C656"/>
    <mergeCell ref="A671:A676"/>
    <mergeCell ref="C672:C674"/>
    <mergeCell ref="A677:A682"/>
    <mergeCell ref="A683:A692"/>
    <mergeCell ref="A693:A700"/>
    <mergeCell ref="A701:A720"/>
    <mergeCell ref="C702:C704"/>
    <mergeCell ref="A721:A723"/>
    <mergeCell ref="C721:C723"/>
    <mergeCell ref="A728:A734"/>
    <mergeCell ref="C728:C731"/>
    <mergeCell ref="A735:A747"/>
    <mergeCell ref="A748:A764"/>
    <mergeCell ref="C749:C751"/>
    <mergeCell ref="C753:C758"/>
    <mergeCell ref="C759:C761"/>
    <mergeCell ref="C762:C764"/>
    <mergeCell ref="A765:A776"/>
    <mergeCell ref="C765:C770"/>
    <mergeCell ref="C773:C776"/>
    <mergeCell ref="A777:A806"/>
    <mergeCell ref="C778:C779"/>
    <mergeCell ref="C780:C783"/>
    <mergeCell ref="C791:C798"/>
    <mergeCell ref="C800:C806"/>
    <mergeCell ref="A807:A821"/>
    <mergeCell ref="A822:A845"/>
    <mergeCell ref="C823:C825"/>
    <mergeCell ref="C841:C845"/>
    <mergeCell ref="A846:A850"/>
    <mergeCell ref="C846:C850"/>
    <mergeCell ref="A851:A867"/>
    <mergeCell ref="C852:C858"/>
    <mergeCell ref="C863:C867"/>
    <mergeCell ref="A868:A872"/>
    <mergeCell ref="C869:C870"/>
    <mergeCell ref="A873:A877"/>
    <mergeCell ref="C873:C877"/>
    <mergeCell ref="C879:C883"/>
    <mergeCell ref="C888:C890"/>
    <mergeCell ref="C894:C898"/>
    <mergeCell ref="C900:C901"/>
    <mergeCell ref="A912:A920"/>
    <mergeCell ref="C912:C920"/>
    <mergeCell ref="A921:A935"/>
    <mergeCell ref="C922:C930"/>
    <mergeCell ref="A936:A948"/>
    <mergeCell ref="A949:A951"/>
    <mergeCell ref="C949:C951"/>
    <mergeCell ref="A952:A955"/>
    <mergeCell ref="C952:C955"/>
    <mergeCell ref="A956:A969"/>
    <mergeCell ref="C959:C963"/>
    <mergeCell ref="A970:A974"/>
    <mergeCell ref="C971:C973"/>
    <mergeCell ref="A976:A989"/>
    <mergeCell ref="C977:C989"/>
    <mergeCell ref="A990:A993"/>
    <mergeCell ref="C990:C993"/>
    <mergeCell ref="A994:A997"/>
    <mergeCell ref="C994:C997"/>
    <mergeCell ref="A1001:A1022"/>
    <mergeCell ref="A1023:A1041"/>
    <mergeCell ref="C1024:C1027"/>
    <mergeCell ref="C1034:C1041"/>
    <mergeCell ref="A1042:A1046"/>
    <mergeCell ref="C1042:C1046"/>
    <mergeCell ref="A1047:A1056"/>
    <mergeCell ref="C1048:C1056"/>
    <mergeCell ref="A1057:A1061"/>
    <mergeCell ref="C1057:C1061"/>
    <mergeCell ref="A1062:A1075"/>
    <mergeCell ref="C1063:C1067"/>
    <mergeCell ref="A1077:A1080"/>
    <mergeCell ref="A1081:A1090"/>
    <mergeCell ref="C1081:C1090"/>
    <mergeCell ref="A1091:A1099"/>
    <mergeCell ref="C1091:C1094"/>
    <mergeCell ref="A1100:A1104"/>
    <mergeCell ref="C1100:C1103"/>
    <mergeCell ref="A1105:A1112"/>
    <mergeCell ref="C1105:C1108"/>
    <mergeCell ref="A1113:A1117"/>
    <mergeCell ref="A1118:A1120"/>
    <mergeCell ref="C1118:C1120"/>
    <mergeCell ref="A1121:A1129"/>
    <mergeCell ref="C1121:C1130"/>
    <mergeCell ref="A1132:A1139"/>
    <mergeCell ref="C1132:C1136"/>
    <mergeCell ref="A1140:A1150"/>
    <mergeCell ref="C1142:C1150"/>
    <mergeCell ref="A1151:A1164"/>
    <mergeCell ref="C1151:C1159"/>
    <mergeCell ref="A1165:A1168"/>
    <mergeCell ref="A1169:A1176"/>
    <mergeCell ref="C1170:C1176"/>
    <mergeCell ref="A1177:A1206"/>
    <mergeCell ref="C1178:C1186"/>
    <mergeCell ref="C1187:C1190"/>
    <mergeCell ref="C1198:C1200"/>
    <mergeCell ref="A1207:A1211"/>
    <mergeCell ref="C1208:C1211"/>
    <mergeCell ref="A1212:A1222"/>
    <mergeCell ref="C1213:C1219"/>
    <mergeCell ref="A1223:A1235"/>
    <mergeCell ref="C1223:C1229"/>
    <mergeCell ref="C1234:C1235"/>
    <mergeCell ref="A1236:A1239"/>
    <mergeCell ref="C1236:C1239"/>
    <mergeCell ref="A1240:A1242"/>
    <mergeCell ref="C1240:C1242"/>
    <mergeCell ref="A1243:A1245"/>
    <mergeCell ref="A1246:A1249"/>
    <mergeCell ref="A1251:A1253"/>
    <mergeCell ref="C1251:C1253"/>
    <mergeCell ref="A1254:A1263"/>
    <mergeCell ref="C1254:C1258"/>
    <mergeCell ref="A1264:A1271"/>
    <mergeCell ref="C1264:C1265"/>
    <mergeCell ref="A1272:A1290"/>
    <mergeCell ref="C1272:C1275"/>
    <mergeCell ref="C1283:C1286"/>
    <mergeCell ref="A1291:A1326"/>
    <mergeCell ref="C1291:C1302"/>
    <mergeCell ref="C1303:C1307"/>
    <mergeCell ref="C1308:C1311"/>
    <mergeCell ref="C1312:C1324"/>
    <mergeCell ref="A1327:A1331"/>
    <mergeCell ref="A1332:A1340"/>
    <mergeCell ref="A1341:A1351"/>
    <mergeCell ref="C1341:C1345"/>
    <mergeCell ref="A1352:A1357"/>
    <mergeCell ref="C1353:C1357"/>
    <mergeCell ref="A1358:A1366"/>
    <mergeCell ref="C1358:C1359"/>
    <mergeCell ref="C1363:C1365"/>
    <mergeCell ref="A1367:A1397"/>
    <mergeCell ref="C1367:C1373"/>
    <mergeCell ref="C1376:C1379"/>
    <mergeCell ref="C1385:C1396"/>
    <mergeCell ref="A1398:A1411"/>
    <mergeCell ref="C1398:C1406"/>
    <mergeCell ref="A1412:A1416"/>
    <mergeCell ref="C1412:C1416"/>
    <mergeCell ref="A1417:A1440"/>
    <mergeCell ref="C1417:C1425"/>
    <mergeCell ref="C1434:C1437"/>
    <mergeCell ref="A1441:A1457"/>
    <mergeCell ref="C1452:C1454"/>
    <mergeCell ref="A1458:A1469"/>
    <mergeCell ref="C1458:C1463"/>
    <mergeCell ref="C1464:C1468"/>
    <mergeCell ref="A1470:A1476"/>
    <mergeCell ref="C1470:C1473"/>
    <mergeCell ref="A1477:A1480"/>
    <mergeCell ref="A1482:A1483"/>
    <mergeCell ref="C1482:C1484"/>
    <mergeCell ref="A1485:A1495"/>
    <mergeCell ref="C1485:C1491"/>
    <mergeCell ref="A1496:A1511"/>
    <mergeCell ref="C1496:C1497"/>
    <mergeCell ref="C1505:C1509"/>
    <mergeCell ref="A1512:A1519"/>
    <mergeCell ref="C1512:C1514"/>
    <mergeCell ref="A1520:A1545"/>
    <mergeCell ref="C1521:C1523"/>
    <mergeCell ref="A1546:A1556"/>
    <mergeCell ref="C1546:C1549"/>
    <mergeCell ref="A1557:A1565"/>
    <mergeCell ref="C1558:C1560"/>
    <mergeCell ref="A1566:A1575"/>
    <mergeCell ref="A1576:A1588"/>
    <mergeCell ref="C1576:C1584"/>
    <mergeCell ref="A1590:A1597"/>
    <mergeCell ref="A1598:A1606"/>
    <mergeCell ref="A1607:A1611"/>
    <mergeCell ref="A1612:A1615"/>
    <mergeCell ref="C1612:C1615"/>
    <mergeCell ref="A1616:A1625"/>
    <mergeCell ref="C1620:C1625"/>
    <mergeCell ref="A1626:A1633"/>
    <mergeCell ref="C1627:C1630"/>
    <mergeCell ref="A1634:A1649"/>
    <mergeCell ref="C1634:C1638"/>
    <mergeCell ref="C1642:C1648"/>
    <mergeCell ref="A1650:A1680"/>
    <mergeCell ref="C1651:C1660"/>
    <mergeCell ref="C1661:C1664"/>
    <mergeCell ref="C1665:C1669"/>
    <mergeCell ref="A1681:A1684"/>
    <mergeCell ref="C1681:C1682"/>
    <mergeCell ref="A1685:A1693"/>
    <mergeCell ref="A1694:A1697"/>
    <mergeCell ref="C1694:C1695"/>
    <mergeCell ref="A1698:A1710"/>
    <mergeCell ref="C1698:C1703"/>
    <mergeCell ref="A1712:A1725"/>
    <mergeCell ref="C1712:C1718"/>
    <mergeCell ref="C1721:C1725"/>
    <mergeCell ref="A1726:A1731"/>
    <mergeCell ref="C1726:C1731"/>
    <mergeCell ref="A1732:A1739"/>
    <mergeCell ref="C1732:C1738"/>
    <mergeCell ref="A1740:A1743"/>
    <mergeCell ref="A1744:A1751"/>
    <mergeCell ref="C1744:C1748"/>
    <mergeCell ref="A1752:A1768"/>
    <mergeCell ref="C1752:C1756"/>
    <mergeCell ref="C1761:C1764"/>
    <mergeCell ref="A1769:A1788"/>
    <mergeCell ref="C1773:C1779"/>
    <mergeCell ref="C1783:C1788"/>
    <mergeCell ref="A1789:A1792"/>
    <mergeCell ref="C1789:C1792"/>
    <mergeCell ref="A1793:A1794"/>
    <mergeCell ref="C1793:C1794"/>
    <mergeCell ref="A1795:A1806"/>
    <mergeCell ref="C1795:C1798"/>
    <mergeCell ref="A1807:A1813"/>
    <mergeCell ref="C1807:C1810"/>
    <mergeCell ref="A1814:A1817"/>
    <mergeCell ref="C1814:C1817"/>
    <mergeCell ref="A1818:A1824"/>
    <mergeCell ref="C1818:C1824"/>
    <mergeCell ref="A1825:A1834"/>
    <mergeCell ref="C1825:C1829"/>
    <mergeCell ref="A1835:A1866"/>
    <mergeCell ref="C1835:C1836"/>
    <mergeCell ref="C1857:C1860"/>
    <mergeCell ref="A1867:A1888"/>
    <mergeCell ref="C1867:C1869"/>
    <mergeCell ref="C1874:C1882"/>
    <mergeCell ref="A1889:A1907"/>
    <mergeCell ref="C1889:C1891"/>
    <mergeCell ref="C1899:C1900"/>
    <mergeCell ref="C1904:C1906"/>
    <mergeCell ref="A1908:A1913"/>
    <mergeCell ref="C1908:C1912"/>
    <mergeCell ref="A1914:A1926"/>
    <mergeCell ref="C1914:C1919"/>
    <mergeCell ref="A1927:A1928"/>
    <mergeCell ref="C1927:C1928"/>
    <mergeCell ref="A1929:A1948"/>
    <mergeCell ref="C1929:C1935"/>
    <mergeCell ref="A1949:A1950"/>
    <mergeCell ref="C1949:C1950"/>
    <mergeCell ref="A1951:A1983"/>
    <mergeCell ref="C1951:C1960"/>
    <mergeCell ref="C1961:C1966"/>
    <mergeCell ref="C1972:C1977"/>
    <mergeCell ref="A1984:A1991"/>
    <mergeCell ref="C1985:C1989"/>
    <mergeCell ref="A1992:A2025"/>
    <mergeCell ref="C1993:C1995"/>
    <mergeCell ref="C2009:C2011"/>
    <mergeCell ref="A2026:A2068"/>
    <mergeCell ref="C2027:C2030"/>
    <mergeCell ref="C2043:C2046"/>
    <mergeCell ref="C2056:C2061"/>
    <mergeCell ref="A2069:A2075"/>
    <mergeCell ref="C2070:C2074"/>
    <mergeCell ref="A2076:A2125"/>
    <mergeCell ref="C2077:C2080"/>
    <mergeCell ref="C2090:C2093"/>
    <mergeCell ref="C2095:C2098"/>
    <mergeCell ref="C2109:C2111"/>
    <mergeCell ref="C2117:C2120"/>
    <mergeCell ref="A2126:A2136"/>
    <mergeCell ref="C2127:C2130"/>
    <mergeCell ref="A2137:A2138"/>
    <mergeCell ref="C2137:C2138"/>
    <mergeCell ref="A2139:A2168"/>
    <mergeCell ref="C2152:C2155"/>
    <mergeCell ref="A2169:A2170"/>
    <mergeCell ref="C2169:C2170"/>
    <mergeCell ref="A2171:A2179"/>
    <mergeCell ref="C2174:C2179"/>
    <mergeCell ref="A2180:A2201"/>
    <mergeCell ref="C2181:C2184"/>
    <mergeCell ref="C2194:C2200"/>
    <mergeCell ref="A2202:A2218"/>
    <mergeCell ref="C2202:C2205"/>
    <mergeCell ref="C2212:C2215"/>
    <mergeCell ref="A2219:A2224"/>
    <mergeCell ref="C2219:C2224"/>
    <mergeCell ref="A2225:A2237"/>
    <mergeCell ref="C2225:C2237"/>
    <mergeCell ref="A2238:A2240"/>
    <mergeCell ref="C2238:C2239"/>
    <mergeCell ref="A2241:A2250"/>
    <mergeCell ref="A2251:A2282"/>
    <mergeCell ref="C2260:C2262"/>
    <mergeCell ref="C2274:C2276"/>
    <mergeCell ref="A2283:A2290"/>
    <mergeCell ref="A2291:A2294"/>
    <mergeCell ref="C2291:C2294"/>
    <mergeCell ref="A2295:A2303"/>
    <mergeCell ref="A2304:A2305"/>
    <mergeCell ref="A2306:A2316"/>
    <mergeCell ref="C2306:C2309"/>
    <mergeCell ref="C2312:C2313"/>
    <mergeCell ref="C2314:C2316"/>
    <mergeCell ref="A2317:A2322"/>
    <mergeCell ref="C2317:C2318"/>
    <mergeCell ref="C2319:C2320"/>
    <mergeCell ref="C2321:C2322"/>
    <mergeCell ref="A2323:A2325"/>
    <mergeCell ref="C2323:C2325"/>
    <mergeCell ref="A2326:A2330"/>
    <mergeCell ref="C2326:C2330"/>
    <mergeCell ref="A2331:A2335"/>
    <mergeCell ref="C2331:C2332"/>
    <mergeCell ref="C2334:C2335"/>
    <mergeCell ref="A2336:A2350"/>
    <mergeCell ref="C2336:C2338"/>
    <mergeCell ref="C2340:C2342"/>
    <mergeCell ref="C2344:C2347"/>
    <mergeCell ref="A2351:A2361"/>
    <mergeCell ref="C2351:C2354"/>
    <mergeCell ref="C2356:C2359"/>
    <mergeCell ref="C2360:C2361"/>
    <mergeCell ref="A2362:A2373"/>
    <mergeCell ref="C2362:C2363"/>
    <mergeCell ref="C2365:C2368"/>
    <mergeCell ref="C2371:C2372"/>
    <mergeCell ref="A2374:A2380"/>
    <mergeCell ref="C2374:C2376"/>
    <mergeCell ref="C2377:C2380"/>
    <mergeCell ref="A2381:A2387"/>
    <mergeCell ref="A2389:A2393"/>
    <mergeCell ref="C2389:C2393"/>
    <mergeCell ref="A2394:A2397"/>
    <mergeCell ref="C2394:C2395"/>
    <mergeCell ref="C2396:C2397"/>
    <mergeCell ref="A2398:A2401"/>
    <mergeCell ref="C2398:C2400"/>
    <mergeCell ref="A2402:A2406"/>
    <mergeCell ref="C2402:C2403"/>
    <mergeCell ref="A2407:A2416"/>
    <mergeCell ref="C2407:C2416"/>
    <mergeCell ref="A2417:A2420"/>
    <mergeCell ref="C2417:C2420"/>
    <mergeCell ref="A2421:A2424"/>
    <mergeCell ref="C2421:C2424"/>
    <mergeCell ref="A2426:A2429"/>
    <mergeCell ref="A2430:A2433"/>
    <mergeCell ref="C2430:C2433"/>
    <mergeCell ref="A2434:A2438"/>
    <mergeCell ref="C2434:C2438"/>
    <mergeCell ref="A2439:A2447"/>
    <mergeCell ref="C2439:C2447"/>
    <mergeCell ref="A2448:A2452"/>
    <mergeCell ref="A2453:A2458"/>
    <mergeCell ref="C2453:C2456"/>
    <mergeCell ref="A2459:A2460"/>
    <mergeCell ref="C2459:C2460"/>
    <mergeCell ref="A2461:A2462"/>
    <mergeCell ref="C2461:C2462"/>
    <mergeCell ref="A2463:A2466"/>
    <mergeCell ref="C2463:C2465"/>
    <mergeCell ref="A2467:A2472"/>
    <mergeCell ref="A2473:A2475"/>
    <mergeCell ref="C2473:C2475"/>
    <mergeCell ref="A2476:A2482"/>
    <mergeCell ref="C2478:C2482"/>
    <mergeCell ref="A2483:A2486"/>
    <mergeCell ref="C2483:C2486"/>
    <mergeCell ref="A2487:A2490"/>
    <mergeCell ref="C2488:C2490"/>
    <mergeCell ref="A2491:A2497"/>
    <mergeCell ref="A2498:A2512"/>
    <mergeCell ref="C2499:C2503"/>
    <mergeCell ref="A2513:A2522"/>
    <mergeCell ref="A2524:A2533"/>
    <mergeCell ref="C2525:C2533"/>
    <mergeCell ref="A2534:A2544"/>
    <mergeCell ref="A2545:A2554"/>
    <mergeCell ref="C2546:C2554"/>
    <mergeCell ref="C2617:C2618"/>
    <mergeCell ref="A2555:A2562"/>
    <mergeCell ref="C2556:C2559"/>
    <mergeCell ref="A2564:A2574"/>
    <mergeCell ref="A2575:A2582"/>
    <mergeCell ref="C2576:C2582"/>
    <mergeCell ref="A2583:A2594"/>
    <mergeCell ref="C2583:C2594"/>
    <mergeCell ref="A2622:A2629"/>
    <mergeCell ref="A2633:A2654"/>
    <mergeCell ref="A2655:A2666"/>
    <mergeCell ref="C2656:C2659"/>
    <mergeCell ref="A2595:A2604"/>
    <mergeCell ref="C2597:C2600"/>
    <mergeCell ref="A2605:A2609"/>
    <mergeCell ref="A2610:A2616"/>
    <mergeCell ref="C2611:C2615"/>
    <mergeCell ref="A2617:A2620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2020-08-02T14:16:51Z</cp:lastPrinted>
  <dcterms:created xsi:type="dcterms:W3CDTF">2015-06-23T03:19:50Z</dcterms:created>
  <dcterms:modified xsi:type="dcterms:W3CDTF">2020-09-22T03:55:44Z</dcterms:modified>
  <cp:category/>
  <cp:version/>
  <cp:contentType/>
  <cp:contentStatus/>
  <cp:revision>112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1049-11.2.0.9396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