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2"/>
  <c r="G22"/>
  <c r="G15"/>
  <c r="G9"/>
  <c r="G29"/>
  <c r="G7"/>
  <c r="G10"/>
  <c r="G24"/>
  <c r="G50" i="10" l="1"/>
  <c r="G48"/>
  <c r="G23"/>
  <c r="G49"/>
  <c r="G175"/>
  <c r="G173"/>
  <c r="G108"/>
  <c r="G46"/>
  <c r="G79"/>
  <c r="G131"/>
  <c r="G29"/>
  <c r="G14"/>
  <c r="G52"/>
  <c r="G85"/>
  <c r="G67"/>
  <c r="G45"/>
  <c r="G152"/>
  <c r="G169"/>
  <c r="G147"/>
  <c r="G18" i="4"/>
  <c r="G27"/>
  <c r="G36"/>
  <c r="G49" i="13"/>
  <c r="G24"/>
  <c r="G34" i="6"/>
  <c r="G3" i="12"/>
  <c r="G29"/>
  <c r="G40"/>
  <c r="G34"/>
  <c r="G48"/>
  <c r="G36" i="11"/>
  <c r="G66"/>
  <c r="G65"/>
  <c r="G75"/>
  <c r="G61"/>
  <c r="G10" i="8"/>
  <c r="G65"/>
  <c r="G14" i="7"/>
  <c r="G8"/>
  <c r="G101" i="3"/>
  <c r="G93"/>
  <c r="G97"/>
  <c r="G15"/>
  <c r="G10"/>
  <c r="G87"/>
  <c r="G58" i="14"/>
  <c r="G4"/>
  <c r="G68"/>
  <c r="G29"/>
  <c r="G33"/>
  <c r="G16" i="2"/>
  <c r="G40"/>
  <c r="G20"/>
  <c r="G12"/>
  <c r="G25"/>
  <c r="G28"/>
  <c r="G35" i="5" l="1"/>
  <c r="G41"/>
  <c r="G57" i="11"/>
  <c r="G70"/>
  <c r="G73"/>
  <c r="G53"/>
  <c r="G24" i="4"/>
  <c r="G22"/>
  <c r="G23"/>
  <c r="G11"/>
  <c r="G6"/>
  <c r="G14" i="13"/>
  <c r="G82" i="3"/>
  <c r="G43"/>
  <c r="G57" i="14"/>
  <c r="G14"/>
  <c r="G66"/>
  <c r="G54" i="10"/>
  <c r="G3"/>
  <c r="G41"/>
  <c r="G55"/>
  <c r="G165"/>
  <c r="G112"/>
  <c r="G28"/>
  <c r="G102"/>
  <c r="G25"/>
  <c r="G99"/>
  <c r="G103"/>
  <c r="G8"/>
  <c r="G15"/>
  <c r="G75"/>
  <c r="G74"/>
  <c r="G65"/>
  <c r="G84"/>
  <c r="G105"/>
  <c r="G91"/>
  <c r="G60"/>
  <c r="G9"/>
  <c r="G9" i="9"/>
  <c r="G56"/>
  <c r="G13" i="6"/>
  <c r="G44" i="9"/>
  <c r="G34" i="2"/>
  <c r="G13" i="8"/>
  <c r="G55" i="4"/>
  <c r="G42"/>
  <c r="G35"/>
  <c r="G13" i="11"/>
  <c r="G30" i="6"/>
  <c r="G65" i="13"/>
  <c r="G51"/>
  <c r="G50"/>
  <c r="G8" i="3"/>
  <c r="G7"/>
  <c r="G4"/>
  <c r="G3" i="14"/>
  <c r="G38" i="10"/>
  <c r="G12"/>
  <c r="G22"/>
  <c r="G44"/>
  <c r="G53"/>
  <c r="G56"/>
  <c r="G51"/>
  <c r="G94"/>
  <c r="G132"/>
  <c r="G140"/>
  <c r="G41" i="2"/>
  <c r="G155" i="10"/>
  <c r="G39"/>
  <c r="G72"/>
  <c r="G98"/>
  <c r="G68"/>
  <c r="G48" i="4"/>
  <c r="G54"/>
  <c r="G6" i="11"/>
  <c r="G69"/>
  <c r="G4"/>
  <c r="G24" i="7"/>
  <c r="G45" i="3"/>
  <c r="G30" i="14"/>
  <c r="G7"/>
  <c r="G15"/>
  <c r="G6"/>
  <c r="G50"/>
  <c r="G23" i="2"/>
  <c r="G139" i="10"/>
  <c r="G70"/>
  <c r="G5"/>
  <c r="G74" i="11"/>
  <c r="G31" i="3"/>
  <c r="G8" i="8"/>
  <c r="G37" i="9"/>
  <c r="G81" i="14"/>
  <c r="G33" i="2"/>
  <c r="H41"/>
  <c r="H30"/>
  <c r="G30"/>
  <c r="G31"/>
  <c r="G46" i="12"/>
  <c r="G16"/>
  <c r="G62" i="10"/>
  <c r="H41"/>
  <c r="G11" i="6"/>
  <c r="G74" i="9"/>
  <c r="G46" i="4"/>
  <c r="G57" i="10"/>
  <c r="G36"/>
  <c r="G63" i="8"/>
  <c r="G56"/>
  <c r="G20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<sst xmlns="http://schemas.openxmlformats.org/spreadsheetml/2006/main" count="1107" uniqueCount="1007">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</sst>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B25" sqref="B25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9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9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v>1.34</v>
      </c>
      <c r="H5" s="9">
        <f t="shared" si="0"/>
        <v>2.8777400000000011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9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9">
        <f t="shared" si="0"/>
        <v>3.958740000000001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9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6">
        <f>0.724+0.009</f>
        <v>0.73299999999999998</v>
      </c>
      <c r="H9" s="9">
        <f t="shared" si="0"/>
        <v>3.8811451232899592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0">
        <f>0.02+0.00987+0.0006</f>
        <v>3.0470000000000001E-2</v>
      </c>
      <c r="H10" s="9">
        <f t="shared" si="0"/>
        <v>4.1872700000000007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9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9">
        <f>0.34+0.009+0.0357+0.0098+0.009</f>
        <v>0.40350000000000003</v>
      </c>
      <c r="H12" s="9">
        <f t="shared" si="0"/>
        <v>2.5141057974603136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9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9">
        <f>1.14+0.007+0.00945+0.0099+0.085+0.0062+0.00992</f>
        <v>1.2674699999999997</v>
      </c>
      <c r="H14" s="9">
        <f t="shared" si="0"/>
        <v>2.9502700000000015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9">
        <f>0.57+0.06084+0.00534+0.0095</f>
        <v>0.64567999999999992</v>
      </c>
      <c r="H15" s="9">
        <f t="shared" si="0"/>
        <v>3.5720600000000009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6">
        <f>0.65+0.009+0.035+0.034</f>
        <v>0.72800000000000009</v>
      </c>
      <c r="H16" s="9">
        <f t="shared" si="0"/>
        <v>3.4897400000000007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9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9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9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9">
        <f>0.39+0.0405</f>
        <v>0.43049999999999999</v>
      </c>
      <c r="H20" s="9">
        <f t="shared" si="0"/>
        <v>4.8217800000000004</v>
      </c>
    </row>
    <row r="21" spans="1:8">
      <c r="A21" s="5">
        <v>19</v>
      </c>
      <c r="B21" s="6" t="s">
        <v>27</v>
      </c>
      <c r="C21" s="11">
        <v>0.82</v>
      </c>
      <c r="D21" s="5">
        <v>95</v>
      </c>
      <c r="E21" s="5">
        <v>10</v>
      </c>
      <c r="F21" s="7">
        <v>5.2522800000000007</v>
      </c>
      <c r="G21" s="12">
        <v>0</v>
      </c>
      <c r="H21" s="9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9">
        <f>0.009+0.0065+0.0099+0.009+0.009+0.009+0.0153+0.009</f>
        <v>7.669999999999999E-2</v>
      </c>
      <c r="H22" s="9">
        <f>F22-G22</f>
        <v>4.1410400000000012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9">
        <f>0.81+0.04727+0.00006</f>
        <v>0.85733000000000004</v>
      </c>
      <c r="H23" s="9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9">
        <f>0.51+0.14765+0.009+0.009+0.00773+0.009+0.009</f>
        <v>0.70138000000000011</v>
      </c>
      <c r="H24" s="9">
        <f t="shared" si="0"/>
        <v>3.5163600000000006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10">
        <f>1.18+0.00765</f>
        <v>1.1876499999999999</v>
      </c>
      <c r="H25" s="9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9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9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6">
        <f>1.05+0.1789</f>
        <v>1.2289000000000001</v>
      </c>
      <c r="H28" s="9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</f>
        <v>0.7248</v>
      </c>
      <c r="H29" s="9">
        <f t="shared" si="0"/>
        <v>3.9582129609510028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9">
        <f>0.79+0.1277</f>
        <v>0.91770000000000007</v>
      </c>
      <c r="H30" s="9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9">
        <f>0.1277</f>
        <v>0.12770000000000001</v>
      </c>
      <c r="H31" s="9">
        <f t="shared" si="0"/>
        <v>5.1245800000000008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9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9">
        <f>1.59+0.13936+0.009</f>
        <v>1.7383599999999999</v>
      </c>
      <c r="H33" s="9">
        <f t="shared" si="0"/>
        <v>2.4793800000000008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</f>
        <v>8.8999999999999996E-2</v>
      </c>
      <c r="H34" s="9">
        <f t="shared" si="0"/>
        <v>5.1632800000000003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9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9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9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9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9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9">
        <f>0.64+0.0065+0.0099+0.0065+0.009+0.009+0.009+0.00856+0.0189</f>
        <v>0.71736</v>
      </c>
      <c r="H40" s="9">
        <f t="shared" si="0"/>
        <v>1.7304276256885738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9">
        <f>0.0099+0.0096</f>
        <v>1.95E-2</v>
      </c>
      <c r="H41" s="9">
        <f t="shared" si="0"/>
        <v>2.9178451508262886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24" activePane="bottomRight" state="frozen"/>
      <selection activeCell="B1" sqref="B1"/>
      <selection pane="topRight" activeCell="C1" sqref="C1"/>
      <selection pane="bottomLeft" activeCell="B3" sqref="B3"/>
      <selection pane="bottomRight" activeCell="G37" sqref="G37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9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9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9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9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9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9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9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9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9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9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9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9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9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9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9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9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9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9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9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9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9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9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9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v>3.2000000000000001E-2</v>
      </c>
      <c r="H26" s="9">
        <f t="shared" si="0"/>
        <v>0.21381683866720252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9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9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v>2.9000000000000001E-2</v>
      </c>
      <c r="H29" s="9">
        <f t="shared" si="0"/>
        <v>1.9650386912863984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9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9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9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9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9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9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9">
        <f t="shared" si="0"/>
        <v>0.58128459496553708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9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9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9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9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9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9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9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9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9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9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9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9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9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9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9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9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9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9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9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9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9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9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9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v>6.9000000000000006E-2</v>
      </c>
      <c r="H60" s="9">
        <f t="shared" si="0"/>
        <v>0.77588157882653297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9">
        <f t="shared" si="0"/>
        <v>2.7681000000000004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9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9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9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0">
        <f>0.158+0.0146+0.0092+0.0047</f>
        <v>0.18650000000000003</v>
      </c>
      <c r="H65" s="9">
        <f t="shared" si="0"/>
        <v>0.40755736011240595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0">
        <f>0.919+0.01256+0.006+0.011685</f>
        <v>0.94924500000000001</v>
      </c>
      <c r="H66" s="9">
        <f t="shared" si="0"/>
        <v>-0.48179002810827065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9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9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9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9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9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9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9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9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9">
        <f t="shared" si="1"/>
        <v>0.94964782878553533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9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9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9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9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F15" sqref="F1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9">
        <f>F3-G3</f>
        <v>-5.8550561231187181E-2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9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9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9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9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9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9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9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9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9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9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9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9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9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9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9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9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9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9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v>4.4999999999999998E-2</v>
      </c>
      <c r="H23" s="9">
        <f t="shared" si="0"/>
        <v>0.46419202295349088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9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9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9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9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9">
        <f t="shared" si="0"/>
        <v>2.5856702523695336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9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9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9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9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9">
        <f t="shared" si="0"/>
        <v>0.78858524793648244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9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9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9">
        <f t="shared" si="0"/>
        <v>3.2713600000000005</v>
      </c>
    </row>
    <row r="38" spans="1:8">
      <c r="A38" s="5">
        <v>36</v>
      </c>
      <c r="B38" s="15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9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9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0">
        <f>0.12+0.0052+0.0105</f>
        <v>0.13570000000000002</v>
      </c>
      <c r="H40" s="9">
        <f t="shared" si="0"/>
        <v>0.12009536370903282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v>0.10100000000000001</v>
      </c>
      <c r="H41" s="9">
        <f t="shared" si="0"/>
        <v>3.2413600000000007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9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9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9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9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0">
        <f>0.032+0.0088</f>
        <v>4.0800000000000003E-2</v>
      </c>
      <c r="H46" s="9">
        <f t="shared" si="0"/>
        <v>1.4977181394633248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9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9">
        <f t="shared" si="0"/>
        <v>0.54566295470493853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9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9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9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9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9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9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9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9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9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9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9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9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v>6.2E-2</v>
      </c>
      <c r="H61" s="9">
        <f t="shared" si="0"/>
        <v>2.2100918952506374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9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9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B43" sqref="B4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9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9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9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9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6">
        <v>1.7999999999999999E-2</v>
      </c>
      <c r="H7" s="9">
        <f t="shared" si="0"/>
        <v>1.7641720803372178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9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9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9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9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9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9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</f>
        <v>0.1275</v>
      </c>
      <c r="H14" s="9">
        <f t="shared" si="0"/>
        <v>0.17265529774100513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9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9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9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9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6">
        <v>5.0999999999999997E-2</v>
      </c>
      <c r="H19" s="9">
        <f t="shared" si="0"/>
        <v>1.620390160598794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6">
        <v>1.7000000000000001E-2</v>
      </c>
      <c r="H20" s="9">
        <f t="shared" si="0"/>
        <v>0.23269135976703581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9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9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9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6">
        <f>0.017+0.00117</f>
        <v>1.8170000000000002E-2</v>
      </c>
      <c r="H24" s="9">
        <f t="shared" si="0"/>
        <v>0.25894130500870249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9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6">
        <v>0.1</v>
      </c>
      <c r="H26" s="9">
        <f t="shared" si="0"/>
        <v>1.4841529602997492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9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9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9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9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9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9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9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9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9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9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9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9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v>0.255</v>
      </c>
      <c r="H40" s="9">
        <f t="shared" si="0"/>
        <v>0.34848684201895219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9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9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9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9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9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9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9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9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9">
        <f t="shared" si="0"/>
        <v>1.2052151493361585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0">
        <f>0.685+0.0099</f>
        <v>0.69490000000000007</v>
      </c>
      <c r="H50" s="9">
        <f t="shared" si="0"/>
        <v>1.0220368353868146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3">
        <f>0.468+0.01328</f>
        <v>0.48128000000000004</v>
      </c>
      <c r="H51" s="9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9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9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9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9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9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9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9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9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9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9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6">
        <v>3.4000000000000002E-2</v>
      </c>
      <c r="H62" s="9">
        <f t="shared" si="0"/>
        <v>1.694166865781545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9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9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6">
        <f>0.064+0.0105</f>
        <v>7.4499999999999997E-2</v>
      </c>
      <c r="H65" s="9">
        <f t="shared" si="0"/>
        <v>3.2678600000000007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9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9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42" activePane="bottomRight" state="frozen"/>
      <selection activeCell="B1" sqref="B1"/>
      <selection pane="topRight" activeCell="C1" sqref="C1"/>
      <selection pane="bottomLeft" activeCell="B3" sqref="B3"/>
      <selection pane="bottomRight" activeCell="G59" sqref="G59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9">
        <f>0.166+0.00568+0.0096</f>
        <v>0.18128</v>
      </c>
      <c r="H3" s="9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9">
        <f t="shared" ref="H4:H67" si="0">F4-G4</f>
        <v>0.83549108821669427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9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9">
        <f>0.331+0.0031+0.008</f>
        <v>0.34210000000000002</v>
      </c>
      <c r="H6" s="9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9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9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9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v>0.24399999999999999</v>
      </c>
      <c r="H10" s="9">
        <f t="shared" si="0"/>
        <v>1.9113036869749378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9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9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v>0.16200000000000001</v>
      </c>
      <c r="H13" s="9">
        <f t="shared" si="0"/>
        <v>0.6118676339787783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9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</f>
        <v>3.5700000000000003E-2</v>
      </c>
      <c r="H15" s="9">
        <f t="shared" si="0"/>
        <v>1.0347682251287762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9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9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9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9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9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v>0.14299999999999999</v>
      </c>
      <c r="H21" s="9">
        <f t="shared" si="0"/>
        <v>0.21795357972181625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9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v>0.02</v>
      </c>
      <c r="H23" s="9">
        <f t="shared" si="0"/>
        <v>0.73645154500294685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9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v>0.14299999999999999</v>
      </c>
      <c r="H25" s="9">
        <f t="shared" si="0"/>
        <v>0.58364763797656449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9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9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</f>
        <v>0.11349999999999999</v>
      </c>
      <c r="H29" s="9">
        <f t="shared" si="0"/>
        <v>1.1426565323962772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</f>
        <v>7.8399999999999997E-2</v>
      </c>
      <c r="H30" s="9">
        <f t="shared" si="0"/>
        <v>0.26656602515859729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9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v>5.0999999999999997E-2</v>
      </c>
      <c r="H32" s="9">
        <f t="shared" si="0"/>
        <v>0.24026407850250758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</f>
        <v>0.12209999999999999</v>
      </c>
      <c r="H33" s="9">
        <f t="shared" si="0"/>
        <v>1.1980274669164577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9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9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9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9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9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v>1.7000000000000001E-2</v>
      </c>
      <c r="H39" s="9">
        <f t="shared" si="0"/>
        <v>0.75159173275998625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9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9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9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9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9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v>1.7000000000000001E-2</v>
      </c>
      <c r="H45" s="9">
        <f t="shared" si="0"/>
        <v>0.43311449542850033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9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v>0.01</v>
      </c>
      <c r="H47" s="9">
        <f t="shared" si="0"/>
        <v>2.7753000000000005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9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9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9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9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9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9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9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9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v>0.34100000000000003</v>
      </c>
      <c r="H56" s="9">
        <f t="shared" si="0"/>
        <v>0.80233265561875933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4">
        <f>0.068+0.003255</f>
        <v>7.1254999999999999E-2</v>
      </c>
      <c r="H57" s="9">
        <f t="shared" si="0"/>
        <v>0.17382238105195952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0">
        <f>0.221+0.02344+0.0096</f>
        <v>0.25403999999999999</v>
      </c>
      <c r="H58" s="9">
        <f t="shared" si="0"/>
        <v>0.63704604016860888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v>0.221</v>
      </c>
      <c r="H59" s="9">
        <f t="shared" si="0"/>
        <v>0.6301709151197562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9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v>1.2E-2</v>
      </c>
      <c r="H61" s="9">
        <f t="shared" si="0"/>
        <v>0.44061513151421416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v>3.4000000000000002E-2</v>
      </c>
      <c r="H62" s="9">
        <f t="shared" si="0"/>
        <v>1.5954144734511708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v>5.0999999999999997E-2</v>
      </c>
      <c r="H63" s="9">
        <f t="shared" si="0"/>
        <v>2.6015351893391157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9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9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9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9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</f>
        <v>6.0500000000000005E-2</v>
      </c>
      <c r="H68" s="9">
        <f t="shared" ref="H68:H81" si="1">F68-G68</f>
        <v>1.1792718819737169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9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9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v>1.7000000000000001E-2</v>
      </c>
      <c r="H71" s="9">
        <f t="shared" si="1"/>
        <v>0.1720272010964235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9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9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v>0.17299999999999999</v>
      </c>
      <c r="H74" s="9">
        <f t="shared" si="1"/>
        <v>0.16589938740252053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9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9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9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9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9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9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0">
        <f>0.048+0.01928</f>
        <v>6.7280000000000006E-2</v>
      </c>
      <c r="H81" s="9">
        <f t="shared" si="1"/>
        <v>0.7839066652356862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90" activePane="bottomRight" state="frozen"/>
      <selection pane="topRight" activeCell="C1" sqref="C1"/>
      <selection pane="bottomLeft" activeCell="A3" sqref="A3"/>
      <selection pane="bottomRight" activeCell="G101" sqref="G101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9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9">
        <f>0.42+0.00844</f>
        <v>0.42843999999999999</v>
      </c>
      <c r="H4" s="9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6">
        <v>0.18</v>
      </c>
      <c r="H5" s="9">
        <f t="shared" si="0"/>
        <v>0.75090084894110043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9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0">
        <f>0.35+0.00724</f>
        <v>0.35724</v>
      </c>
      <c r="H7" s="9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0">
        <f>0.2+0.00476+0.00476</f>
        <v>0.20951999999999998</v>
      </c>
      <c r="H8" s="9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9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f>0.63+0.00716</f>
        <v>0.63715999999999995</v>
      </c>
      <c r="H10" s="9">
        <f t="shared" si="0"/>
        <v>2.3284092725821548E-3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9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9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9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9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0">
        <f>0.1+0.00968+0.01113</f>
        <v>0.12081</v>
      </c>
      <c r="H15" s="9">
        <f t="shared" si="0"/>
        <v>0.75656702416601507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9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9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9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9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9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9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9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9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9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9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9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9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9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9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9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0">
        <f>0.13+0.00671</f>
        <v>0.13671</v>
      </c>
      <c r="H31" s="9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9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9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9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9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9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9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9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v>7.0000000000000007E-2</v>
      </c>
      <c r="H40" s="9">
        <f t="shared" si="0"/>
        <v>2.2111802628316393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9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9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9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9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0">
        <f>0.12+0.00713</f>
        <v>0.12712999999999999</v>
      </c>
      <c r="H45" s="9">
        <f t="shared" si="0"/>
        <v>1.6550420803372179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9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9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9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9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9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9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9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9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9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9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9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9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9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9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9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9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9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9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9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v>0.25</v>
      </c>
      <c r="H67" s="9">
        <f t="shared" si="0"/>
        <v>7.403128733403963E-2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9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9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9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9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9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9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9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9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9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9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9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9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9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9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9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9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9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9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9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9">
        <f t="shared" si="1"/>
        <v>2.6928000000000005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9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9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v>0.02</v>
      </c>
      <c r="H90" s="9">
        <f t="shared" si="1"/>
        <v>2.572250298672317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0</v>
      </c>
      <c r="H91" s="9">
        <f t="shared" si="1"/>
        <v>3.3423600000000007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9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9">
        <f t="shared" si="1"/>
        <v>2.6731907890852851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9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9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9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9">
        <f t="shared" si="1"/>
        <v>1.4782764887050257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9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9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9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10">
        <f>0.07+0.0054+0.04504</f>
        <v>0.12044000000000001</v>
      </c>
      <c r="H101" s="9">
        <f t="shared" si="1"/>
        <v>1.0186870324750261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9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9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9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9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9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9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9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9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19" sqref="G19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9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9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9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</f>
        <v>0.22000000000000003</v>
      </c>
      <c r="H6" s="9">
        <f t="shared" si="0"/>
        <v>1.7410977884359187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9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9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9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9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</f>
        <v>0.65</v>
      </c>
      <c r="H11" s="9">
        <f t="shared" si="0"/>
        <v>0.22549008412317784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v>0.41</v>
      </c>
      <c r="H12" s="9">
        <f t="shared" si="0"/>
        <v>0.23078097270551662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9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9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9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9">
        <f t="shared" si="0"/>
        <v>1.9152938701670246</v>
      </c>
    </row>
    <row r="17" spans="1:9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v>0.02</v>
      </c>
      <c r="H17" s="9">
        <f t="shared" si="0"/>
        <v>3.3223600000000006</v>
      </c>
    </row>
    <row r="18" spans="1:9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9">
        <f t="shared" si="0"/>
        <v>1.9270908212819153</v>
      </c>
    </row>
    <row r="19" spans="1:9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9">
        <f t="shared" si="0"/>
        <v>1.1438674810365506</v>
      </c>
    </row>
    <row r="20" spans="1:9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9">
        <f t="shared" si="0"/>
        <v>2.7653000000000003</v>
      </c>
    </row>
    <row r="21" spans="1:9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9">
        <f t="shared" si="0"/>
        <v>0.17015529774100513</v>
      </c>
    </row>
    <row r="22" spans="1:9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9">
        <f t="shared" si="0"/>
        <v>1.3222950402766918</v>
      </c>
    </row>
    <row r="23" spans="1:9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9">
        <f t="shared" si="0"/>
        <v>0.1158392957774993</v>
      </c>
      <c r="I23" s="3" t="s">
        <v>1002</v>
      </c>
    </row>
    <row r="24" spans="1:9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</f>
        <v>0.44</v>
      </c>
      <c r="H24" s="9">
        <f t="shared" si="0"/>
        <v>0.22313379733477895</v>
      </c>
    </row>
    <row r="25" spans="1:9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9">
        <f t="shared" si="0"/>
        <v>1.0205881009478135</v>
      </c>
    </row>
    <row r="26" spans="1:9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9">
        <f t="shared" si="0"/>
        <v>2.7653000000000003</v>
      </c>
    </row>
    <row r="27" spans="1:9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</f>
        <v>0.26</v>
      </c>
      <c r="H27" s="9">
        <f t="shared" si="0"/>
        <v>1.3647722669741023</v>
      </c>
    </row>
    <row r="28" spans="1:9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9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9">
        <f t="shared" si="0"/>
        <v>3.3223600000000006</v>
      </c>
    </row>
    <row r="30" spans="1:9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9">
        <f t="shared" si="0"/>
        <v>3.3423600000000007</v>
      </c>
    </row>
    <row r="31" spans="1:9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9">
        <f t="shared" si="0"/>
        <v>0.35061305870404785</v>
      </c>
    </row>
    <row r="32" spans="1:9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9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9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9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</f>
        <v>0.33</v>
      </c>
      <c r="H35" s="9">
        <f t="shared" si="0"/>
        <v>1.1707764887050256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</f>
        <v>0.19000000000000003</v>
      </c>
      <c r="H36" s="9">
        <f t="shared" si="0"/>
        <v>1.5593713672021776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v>7.0000000000000007E-2</v>
      </c>
      <c r="H37" s="9">
        <f t="shared" si="0"/>
        <v>0.88049177617984964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9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9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9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9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9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9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9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9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9">
        <f>0.1+0.0105</f>
        <v>0.1105</v>
      </c>
      <c r="H48" s="9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9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9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9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9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9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9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9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9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9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9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9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9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9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9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9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30" activePane="bottomRight" state="frozen"/>
      <selection activeCell="B1" sqref="B1"/>
      <selection pane="topRight" activeCell="C1" sqref="C1"/>
      <selection pane="bottomLeft" activeCell="B3" sqref="B3"/>
      <selection pane="bottomRight" activeCell="G36" sqref="G36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71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9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9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9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9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9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9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9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9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9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9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9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9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9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9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9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9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9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9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9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9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9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9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9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9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9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9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9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</v>
      </c>
      <c r="H30" s="9">
        <f t="shared" si="1"/>
        <v>2.7853000000000003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9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9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9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9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9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9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9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9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9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9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0">
        <f>0.25+0.007735+0.00492</f>
        <v>0.26265499999999997</v>
      </c>
      <c r="H41" s="9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9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9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9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9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9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9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9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9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9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9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9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9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9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9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9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9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9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9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9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9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9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9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35" sqref="G3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9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9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9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9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9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9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9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9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0">
        <f>0.066+0.0159</f>
        <v>8.1900000000000001E-2</v>
      </c>
      <c r="H11" s="9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9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9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9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9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9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9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9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9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9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9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9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6">
        <v>0.24</v>
      </c>
      <c r="H23" s="9">
        <f t="shared" si="0"/>
        <v>0.45126674631261787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9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9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9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9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9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9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9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9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9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9">
        <f t="shared" si="0"/>
        <v>2.6303000000000005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9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9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9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9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9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9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9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9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6">
        <v>0.04</v>
      </c>
      <c r="H44" s="9">
        <f t="shared" si="0"/>
        <v>1.9540386912863983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9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9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9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9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9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9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9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5" sqref="G1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9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9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9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9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9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9">
        <f t="shared" si="0"/>
        <v>0.26066171644538627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9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9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9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v>0.05</v>
      </c>
      <c r="H12" s="9">
        <f t="shared" si="0"/>
        <v>2.1864512380702346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9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9">
        <f t="shared" si="0"/>
        <v>2.6391907890852853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9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9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9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9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v>0.1</v>
      </c>
      <c r="H20" s="9">
        <f t="shared" si="0"/>
        <v>2.4805206593118085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9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9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9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9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9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9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9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9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9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9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9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9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9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9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9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9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9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9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9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v>0.16700000000000001</v>
      </c>
      <c r="H40" s="9">
        <f t="shared" si="0"/>
        <v>1.273139054817954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9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9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9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9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9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9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9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9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9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9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9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9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9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9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9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v>0.13400000000000001</v>
      </c>
      <c r="H56" s="9">
        <f t="shared" si="0"/>
        <v>1.3282950402766915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9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9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9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9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9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G11" sqref="G1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9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0">
        <f>0.869+0.0092</f>
        <v>0.87819999999999998</v>
      </c>
      <c r="H4" s="9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9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v>0.46</v>
      </c>
      <c r="H6" s="9">
        <f t="shared" si="0"/>
        <v>0.12491801611067671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v>0.69799999999999995</v>
      </c>
      <c r="H7" s="9">
        <f t="shared" si="0"/>
        <v>0.17937702416601509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9">
        <f>0.102+2.1165</f>
        <v>2.2184999999999997</v>
      </c>
      <c r="H8" s="9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9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6">
        <f>0.481+0.006022</f>
        <v>0.48702199999999995</v>
      </c>
      <c r="H10" s="9">
        <f t="shared" si="0"/>
        <v>0.87485146419160975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9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9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</f>
        <v>0.22800000000000001</v>
      </c>
      <c r="H13" s="9">
        <f t="shared" si="0"/>
        <v>0.52852930013310007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9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9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9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v>8.4000000000000005E-2</v>
      </c>
      <c r="H17" s="9">
        <f t="shared" si="0"/>
        <v>1.5001529602997492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9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9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0">
        <f>0.034+0.00561</f>
        <v>3.9610000000000006E-2</v>
      </c>
      <c r="H20" s="9">
        <f t="shared" si="0"/>
        <v>0.52504592691093677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9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9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9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9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9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9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9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v>0.20599999999999999</v>
      </c>
      <c r="H28" s="9">
        <f t="shared" si="0"/>
        <v>0.47493673209580489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9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9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9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9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9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9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9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9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9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9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9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9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9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9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9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9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9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9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9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9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9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9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9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9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9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9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0">
        <f>0.12+0.0146+0.00955</f>
        <v>0.14415</v>
      </c>
      <c r="H56" s="9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9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9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9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9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9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9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9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9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9">
        <f t="shared" si="0"/>
        <v>0.7288595035913924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9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9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v>0.186</v>
      </c>
      <c r="H68" s="9">
        <f t="shared" ref="H68:H77" si="1">F68-G68</f>
        <v>1.6711001784431043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v>8.4000000000000005E-2</v>
      </c>
      <c r="H69" s="9">
        <f t="shared" si="1"/>
        <v>0.4261029210267529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9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9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9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9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9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9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9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9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J30" sqref="J3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9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9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9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9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9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9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0">
        <f>0.377+0.00915+0.006+0.0064</f>
        <v>0.39855000000000002</v>
      </c>
      <c r="H9" s="9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9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9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9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9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9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9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9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9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9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9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9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9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9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9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9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9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9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9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9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9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9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9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9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9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9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0">
        <f>0.017+0.00915</f>
        <v>2.615E-2</v>
      </c>
      <c r="H37" s="9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9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9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9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9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9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9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9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9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9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9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9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9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9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9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9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9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9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9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0">
        <f>0.112+0.0095+0.0095+0.006+0.0095+0.0095</f>
        <v>0.15600000000000003</v>
      </c>
      <c r="H56" s="9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9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9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9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9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9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9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9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9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9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9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9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9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9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9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9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9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9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9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9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9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9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9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51" sqref="G51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</f>
        <v>0.29167499999999996</v>
      </c>
      <c r="H3" s="9">
        <f>F3-G3</f>
        <v>0.49234597085657711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9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9">
        <f>0.034+0.0096</f>
        <v>4.36E-2</v>
      </c>
      <c r="H5" s="9">
        <f t="shared" si="0"/>
        <v>0.54875736662381758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9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9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0">
        <f>0.052+0.009775+0.00235</f>
        <v>6.4125000000000001E-2</v>
      </c>
      <c r="H8" s="9">
        <f t="shared" si="0"/>
        <v>3.2782350000000005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0">
        <f>0.052+0.00235</f>
        <v>5.4349999999999996E-2</v>
      </c>
      <c r="H9" s="9">
        <f t="shared" si="0"/>
        <v>0.21721907890852848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9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9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9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0">
        <f>0.253+0.004675+0.0158</f>
        <v>0.27347499999999997</v>
      </c>
      <c r="H14" s="9">
        <f t="shared" si="0"/>
        <v>1.3183251529512325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4">
        <f>0.017+0.00235</f>
        <v>1.9350000000000003E-2</v>
      </c>
      <c r="H15" s="9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9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9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9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9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v>0.10199999999999999</v>
      </c>
      <c r="H20" s="9">
        <f t="shared" si="0"/>
        <v>1.3850797019762966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v>0.36799999999999999</v>
      </c>
      <c r="H21" s="9">
        <f t="shared" si="0"/>
        <v>4.8711055453008523E-2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0">
        <f>0.136+0.01578+0.004675+0.00475</f>
        <v>0.16120500000000001</v>
      </c>
      <c r="H22" s="9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</f>
        <v>0.21255000000000002</v>
      </c>
      <c r="H23" s="9">
        <f t="shared" si="0"/>
        <v>0.35782879103503418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6">
        <v>0.30399999999999999</v>
      </c>
      <c r="H24" s="9">
        <f t="shared" si="0"/>
        <v>2.3617313350006663E-2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0">
        <f>0.255+0.00765+0.0052</f>
        <v>0.26784999999999998</v>
      </c>
      <c r="H25" s="9">
        <f t="shared" si="0"/>
        <v>2.1753781417391012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9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9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0">
        <f>0.236+0.00493+0.00105</f>
        <v>0.24197999999999997</v>
      </c>
      <c r="H28" s="9">
        <f t="shared" si="0"/>
        <v>3.1003800000000008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0">
        <f>0.051+0.00235+0.0048</f>
        <v>5.8149999999999993E-2</v>
      </c>
      <c r="H29" s="9">
        <f t="shared" si="0"/>
        <v>3.2842100000000007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9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9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v>0.371</v>
      </c>
      <c r="H33" s="9">
        <f t="shared" si="0"/>
        <v>2.9713600000000007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9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9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0">
        <f>0.928+0.065025</f>
        <v>0.99302500000000005</v>
      </c>
      <c r="H36" s="9">
        <f t="shared" si="0"/>
        <v>4.3815054123050867E-2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9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6">
        <f>0.135+0.06337</f>
        <v>0.19836999999999999</v>
      </c>
      <c r="H38" s="9">
        <f t="shared" si="0"/>
        <v>2.0997914708233414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9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9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0">
        <f>0.485+0.00514+0.00493+0.0051+0.00235+0.009775+0.009775</f>
        <v>0.52206999999999992</v>
      </c>
      <c r="H41" s="9">
        <f t="shared" si="0"/>
        <v>1.155268428552676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9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6">
        <v>1.7000000000000001E-2</v>
      </c>
      <c r="H43" s="9">
        <f t="shared" si="0"/>
        <v>3.3253600000000008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0">
        <f>0.267+0.009775+0.0085+0.01487+0.00485</f>
        <v>0.30499500000000002</v>
      </c>
      <c r="H44" s="9">
        <f t="shared" si="0"/>
        <v>3.0373650000000008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0">
        <f>0.752+0.0051+0.00561+0.007+0.00918+0.0047+0.00493+0.0061+0.0049</f>
        <v>0.79952000000000001</v>
      </c>
      <c r="H45" s="9">
        <f t="shared" si="0"/>
        <v>0.44037318589745489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0">
        <f>0.084+0.0047+0.0105</f>
        <v>9.9199999999999997E-2</v>
      </c>
      <c r="H46" s="9">
        <f t="shared" si="0"/>
        <v>0.61366883213488732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v>8.4000000000000005E-2</v>
      </c>
      <c r="H47" s="9">
        <f t="shared" si="0"/>
        <v>3.8121258956854644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9">
        <f>1.417+0.004675+0.0289</f>
        <v>1.4505749999999999</v>
      </c>
      <c r="H48" s="9">
        <f t="shared" si="0"/>
        <v>0.96131245923385911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3">
        <f>0.337+0.0207+0.009+0.01264</f>
        <v>0.37934000000000001</v>
      </c>
      <c r="H49" s="9">
        <f t="shared" si="0"/>
        <v>1.9188214708233415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0">
        <f>1.158+0.008+0.00984+0.07766+0.02364+0.004675+0.004675+0.0051+0.0089+0.00493</f>
        <v>1.3054200000000002</v>
      </c>
      <c r="H50" s="9">
        <f t="shared" si="0"/>
        <v>-0.79622797704650938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0">
        <f>0.358+0.0048</f>
        <v>0.36280000000000001</v>
      </c>
      <c r="H51" s="9">
        <f t="shared" si="0"/>
        <v>2.9795600000000007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10">
        <f>0.954+0.00935</f>
        <v>0.96334999999999993</v>
      </c>
      <c r="H52" s="9">
        <f t="shared" si="0"/>
        <v>0.23262725251265737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0">
        <f>0.852+0.009775+0.0082</f>
        <v>0.86997499999999994</v>
      </c>
      <c r="H53" s="9">
        <f t="shared" si="0"/>
        <v>0.35571111777244901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0">
        <f>1.226+0.005+0.0047+0.004+0.04675</f>
        <v>1.2864499999999999</v>
      </c>
      <c r="H54" s="9">
        <f t="shared" si="0"/>
        <v>-0.10411612433525819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</f>
        <v>0.95799999999999996</v>
      </c>
      <c r="H55" s="9">
        <f t="shared" si="0"/>
        <v>-0.70777486537479772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9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0">
        <f>0.248+0.0049</f>
        <v>0.25290000000000001</v>
      </c>
      <c r="H57" s="9">
        <f t="shared" si="0"/>
        <v>1.2327801427544833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9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9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0">
        <f>0.05+0.00235</f>
        <v>5.2350000000000001E-2</v>
      </c>
      <c r="H60" s="9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9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0">
        <f>0.169+0.0065+0.004675</f>
        <v>0.18017500000000003</v>
      </c>
      <c r="H62" s="9">
        <f t="shared" si="0"/>
        <v>0.84981333426256223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9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9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</f>
        <v>0.37035000000000001</v>
      </c>
      <c r="H65" s="9">
        <f t="shared" si="0"/>
        <v>0.17622128997656578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9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6">
        <f>0.19+0.0084</f>
        <v>0.19839999999999999</v>
      </c>
      <c r="H67" s="9">
        <f t="shared" si="0"/>
        <v>0.56765382360778061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0">
        <f>0.4+0.004845+0.009775</f>
        <v>0.41461999999999999</v>
      </c>
      <c r="H68" s="9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9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0">
        <f>0.05+0.01105</f>
        <v>6.1050000000000007E-2</v>
      </c>
      <c r="H70" s="9">
        <f t="shared" si="1"/>
        <v>3.2220378154619169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v>0.157</v>
      </c>
      <c r="H71" s="9">
        <f t="shared" si="1"/>
        <v>1.9029766685251244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9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9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0">
        <f>0.025+0.00235+0.00235</f>
        <v>2.9700000000000004E-2</v>
      </c>
      <c r="H74" s="9">
        <f t="shared" si="1"/>
        <v>0.34743419008383042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0">
        <f>0.052+0.00235</f>
        <v>5.4349999999999996E-2</v>
      </c>
      <c r="H75" s="9">
        <f t="shared" si="1"/>
        <v>3.2880100000000008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9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9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9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</f>
        <v>5.4900000000000004E-2</v>
      </c>
      <c r="H79" s="9">
        <f t="shared" si="1"/>
        <v>0.66964351789504373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v>0.51100000000000001</v>
      </c>
      <c r="H80" s="9">
        <f t="shared" si="1"/>
        <v>-0.13029568377309092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9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9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9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0">
        <f>0.009+0.00235</f>
        <v>1.1349999999999999E-2</v>
      </c>
      <c r="H84" s="9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</f>
        <v>0.33335000000000004</v>
      </c>
      <c r="H85" s="9">
        <f t="shared" si="1"/>
        <v>0.34444877480504099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9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9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9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9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9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0">
        <f>0.089+0.00235</f>
        <v>9.1350000000000001E-2</v>
      </c>
      <c r="H91" s="9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9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9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0">
        <f>0.008+0.02703</f>
        <v>3.5029999999999999E-2</v>
      </c>
      <c r="H94" s="9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6">
        <v>0.129</v>
      </c>
      <c r="H95" s="9">
        <f t="shared" si="1"/>
        <v>0.17052471938440639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9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9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0">
        <f>0.016+0.00425</f>
        <v>2.0250000000000001E-2</v>
      </c>
      <c r="H98" s="9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0">
        <f>0.032+0.0051+0.0105+0.00235</f>
        <v>4.9950000000000001E-2</v>
      </c>
      <c r="H99" s="9">
        <f t="shared" si="1"/>
        <v>0.2410465637860546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9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9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9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0">
        <f>0.084+0.0105+0.00235</f>
        <v>9.6850000000000006E-2</v>
      </c>
      <c r="H103" s="9">
        <f t="shared" si="1"/>
        <v>0.5000750573567122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9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0">
        <f>0.117+0.0034+0.00235</f>
        <v>0.12275000000000001</v>
      </c>
      <c r="H105" s="9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9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9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0">
        <f>0.337+0.0066+0.0086</f>
        <v>0.35220000000000001</v>
      </c>
      <c r="H108" s="9">
        <f t="shared" si="1"/>
        <v>0.34819206729854218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9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9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9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0">
        <f>0.067+0.00235+0.0105+0.00867</f>
        <v>8.8520000000000001E-2</v>
      </c>
      <c r="H112" s="9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9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v>5.8000000000000003E-2</v>
      </c>
      <c r="H114" s="9">
        <f t="shared" si="1"/>
        <v>2.2005943196352864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9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9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9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9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9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9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9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9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9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9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9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9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9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9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9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9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0">
        <f>0.267+0.0099+0.0069</f>
        <v>0.28380000000000005</v>
      </c>
      <c r="H131" s="9">
        <f t="shared" si="1"/>
        <v>0.34289787440429642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9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9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9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9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9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9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9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0">
        <f>0.067+0.0003</f>
        <v>6.7299999999999999E-2</v>
      </c>
      <c r="H139" s="9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9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6">
        <v>4.1000000000000002E-2</v>
      </c>
      <c r="H141" s="9">
        <f t="shared" si="2"/>
        <v>0.33076992549407419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9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9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9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9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9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9">
        <f t="shared" si="2"/>
        <v>0.29621652484679589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9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9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9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9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10">
        <f>0.008+0.00425</f>
        <v>1.225E-2</v>
      </c>
      <c r="H152" s="9">
        <f t="shared" si="2"/>
        <v>0.46098788330982587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9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9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9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9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9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9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9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9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9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9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9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9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</f>
        <v>0.11979999999999999</v>
      </c>
      <c r="H165" s="9">
        <f t="shared" si="2"/>
        <v>1.0094971598176432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9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9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9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10">
        <f>0.017+0.00425</f>
        <v>2.1250000000000002E-2</v>
      </c>
      <c r="H169" s="9">
        <f t="shared" si="2"/>
        <v>0.20792348582337808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9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9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9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9">
        <f t="shared" si="2"/>
        <v>1.6559196526076287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9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9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2021-11-23T03:55:00Z</dcterms:modified>
</cp:coreProperties>
</file>