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activeTab="1"/>
  </bookViews>
  <sheets>
    <sheet name="Окт" sheetId="1" r:id="rId1"/>
    <sheet name="на сай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<sst xmlns="http://schemas.openxmlformats.org/spreadsheetml/2006/main" count="797" uniqueCount="179">
  <si>
    <t>№ 082      Ф.1</t>
  </si>
  <si>
    <t>АС-25</t>
  </si>
  <si>
    <t>АС-16</t>
  </si>
  <si>
    <t>Ф.2</t>
  </si>
  <si>
    <t>№ 083      Ф.1</t>
  </si>
  <si>
    <t>№ 085      Ф.1</t>
  </si>
  <si>
    <t>№ 087      Ф.1</t>
  </si>
  <si>
    <t>№ 088      Ф.1</t>
  </si>
  <si>
    <t>№ 056      Ф.1</t>
  </si>
  <si>
    <t>Микрорайон</t>
  </si>
  <si>
    <t>№ 063      Ф.1</t>
  </si>
  <si>
    <t>№ 064      Ф.1</t>
  </si>
  <si>
    <t>№ 096      Ф.1</t>
  </si>
  <si>
    <t>№ 059      Ф.1</t>
  </si>
  <si>
    <t>№ 074      Ф.1</t>
  </si>
  <si>
    <t>№ 058      Ф.1</t>
  </si>
  <si>
    <t>Ф.3</t>
  </si>
  <si>
    <t>№ 062      Ф.1</t>
  </si>
  <si>
    <t>№ 070      Ф.1</t>
  </si>
  <si>
    <t>№ 604       Ф.1</t>
  </si>
  <si>
    <t>№ 610       Ф.1</t>
  </si>
  <si>
    <t>№ 035       Ф.1</t>
  </si>
  <si>
    <t>Райцентр</t>
  </si>
  <si>
    <t>№ 036       Ф.1</t>
  </si>
  <si>
    <t>№ 040       Ф.1</t>
  </si>
  <si>
    <t>№ 042       Ф.1</t>
  </si>
  <si>
    <t>№044       Ф.1</t>
  </si>
  <si>
    <t>№045       Ф.1</t>
  </si>
  <si>
    <t>№046       Ф.1</t>
  </si>
  <si>
    <t>№047       Ф.1</t>
  </si>
  <si>
    <t>№071       Ф.1</t>
  </si>
  <si>
    <t>животноводство</t>
  </si>
  <si>
    <t>№072       Ф.1</t>
  </si>
  <si>
    <t>№073       Ф.1</t>
  </si>
  <si>
    <t>Ф.4</t>
  </si>
  <si>
    <t>№077       Ф.1</t>
  </si>
  <si>
    <t>№078       Ф.1</t>
  </si>
  <si>
    <t>№094       Ф.1</t>
  </si>
  <si>
    <t>№001       Ф.1</t>
  </si>
  <si>
    <t>№003       Ф.1</t>
  </si>
  <si>
    <t>№004       Ф.1</t>
  </si>
  <si>
    <t>№006       Ф.1</t>
  </si>
  <si>
    <t>№007       Ф.1</t>
  </si>
  <si>
    <t xml:space="preserve">      Ф.2</t>
  </si>
  <si>
    <t>№008       Ф.1</t>
  </si>
  <si>
    <t>№014       Ф.1</t>
  </si>
  <si>
    <t>№025       Ф.1</t>
  </si>
  <si>
    <t>№051       Ф.1</t>
  </si>
  <si>
    <t>№611       Ф.1</t>
  </si>
  <si>
    <t>№065       Ф.1</t>
  </si>
  <si>
    <t>№108       Ф.1</t>
  </si>
  <si>
    <t>№023      Ф.1</t>
  </si>
  <si>
    <t>№115       Ф.1</t>
  </si>
  <si>
    <t>ц/у Октябрьского</t>
  </si>
  <si>
    <t>№116        Ф1</t>
  </si>
  <si>
    <t>№117       Ф.1</t>
  </si>
  <si>
    <t>№120       Ф.1</t>
  </si>
  <si>
    <t>№122       Ф.1</t>
  </si>
  <si>
    <t>№110       Ф.1</t>
  </si>
  <si>
    <t>РРС</t>
  </si>
  <si>
    <t>№111       Ф.1</t>
  </si>
  <si>
    <t>№113        Ф.1</t>
  </si>
  <si>
    <t>№114        Ф.1</t>
  </si>
  <si>
    <t>№138        Ф.1</t>
  </si>
  <si>
    <t>№139        Ф.1</t>
  </si>
  <si>
    <t>№155        Ф.1</t>
  </si>
  <si>
    <t>№159        Ф.1</t>
  </si>
  <si>
    <t>№177        Ф.1</t>
  </si>
  <si>
    <t>№201        Ф.1</t>
  </si>
  <si>
    <t>№202        Ф.1</t>
  </si>
  <si>
    <t>№203        Ф.1</t>
  </si>
  <si>
    <t>№204        Ф.1</t>
  </si>
  <si>
    <t>№206        Ф.1</t>
  </si>
  <si>
    <t>№231        Ф.1</t>
  </si>
  <si>
    <t>ц/у Айдарлинского</t>
  </si>
  <si>
    <t>№232        Ф.1</t>
  </si>
  <si>
    <t>№233        Ф.1</t>
  </si>
  <si>
    <t>№234        Ф.1</t>
  </si>
  <si>
    <t>№235        Ф.1</t>
  </si>
  <si>
    <t>№237        Ф.1</t>
  </si>
  <si>
    <t>№230        Ф.1</t>
  </si>
  <si>
    <t>№248        Ф.1</t>
  </si>
  <si>
    <t>№249        Ф.1</t>
  </si>
  <si>
    <t>№257        Ф.1</t>
  </si>
  <si>
    <t>№263        Ф.1</t>
  </si>
  <si>
    <t>№304        Ф.1</t>
  </si>
  <si>
    <t>ц/у Жекеколь</t>
  </si>
  <si>
    <t>№312        Ф.1</t>
  </si>
  <si>
    <t>ц/у Вильямса</t>
  </si>
  <si>
    <t>№337        Ф.1</t>
  </si>
  <si>
    <t>№339        Ф.1</t>
  </si>
  <si>
    <t>№343        Ф.1</t>
  </si>
  <si>
    <t>№282        Ф.1</t>
  </si>
  <si>
    <t>ц/у Братского</t>
  </si>
  <si>
    <t>№283        Ф.1</t>
  </si>
  <si>
    <t>№276        Ф.1</t>
  </si>
  <si>
    <t>№205        Ф.1</t>
  </si>
  <si>
    <t>№192        Ф.1</t>
  </si>
  <si>
    <t>№194        Ф.1</t>
  </si>
  <si>
    <t>№010       Ф.1</t>
  </si>
  <si>
    <t>№030       Ф.1</t>
  </si>
  <si>
    <t>№109       Ф.1</t>
  </si>
  <si>
    <t>№107       Ф.1</t>
  </si>
  <si>
    <t>№075       Ф.1</t>
  </si>
  <si>
    <t>№021      Ф.1</t>
  </si>
  <si>
    <t>№217        Ф.1</t>
  </si>
  <si>
    <t>Наименование  ПС</t>
  </si>
  <si>
    <t>ц/у Железнодорожного</t>
  </si>
  <si>
    <t>ПС -35/10кВ Октябрьская</t>
  </si>
  <si>
    <t>Наименование  фидера 10кВ, КТП, № фидера 0,4кВ.</t>
  </si>
  <si>
    <t>Наименование  населенного пункта</t>
  </si>
  <si>
    <t>Мощность КТП (кВА)</t>
  </si>
  <si>
    <t>Марка провода</t>
  </si>
  <si>
    <t>Sф</t>
  </si>
  <si>
    <t>Sн</t>
  </si>
  <si>
    <t>Нагрузки по фазам</t>
  </si>
  <si>
    <t>Ia</t>
  </si>
  <si>
    <t>Ib</t>
  </si>
  <si>
    <t>Ic</t>
  </si>
  <si>
    <t>Напряжение В</t>
  </si>
  <si>
    <t>Uн</t>
  </si>
  <si>
    <t>Uк</t>
  </si>
  <si>
    <t>Железнодорожный</t>
  </si>
  <si>
    <t>СИП4*35</t>
  </si>
  <si>
    <t>Октябрьское</t>
  </si>
  <si>
    <t>МТМ</t>
  </si>
  <si>
    <t>Элеватор 2</t>
  </si>
  <si>
    <t>Челгаши</t>
  </si>
  <si>
    <t>ПС -220/35/10кВ Челгаши</t>
  </si>
  <si>
    <t>ПС-35/10кВ Ишимская</t>
  </si>
  <si>
    <t>30лет Целины</t>
  </si>
  <si>
    <t>Прогресс</t>
  </si>
  <si>
    <t>Целинное</t>
  </si>
  <si>
    <t>ПС-35/10кВ Элеваторная</t>
  </si>
  <si>
    <t>Жаныспай</t>
  </si>
  <si>
    <t>ПС-35/10кВ Кошевая</t>
  </si>
  <si>
    <t>Кошевое</t>
  </si>
  <si>
    <t>Молодежный</t>
  </si>
  <si>
    <t>ПС-35/10кВ Искра</t>
  </si>
  <si>
    <t>ц/у Искра</t>
  </si>
  <si>
    <t>Степное</t>
  </si>
  <si>
    <t>ПС-35/10кВ Айдарлинская</t>
  </si>
  <si>
    <t>Айдарлы</t>
  </si>
  <si>
    <t>Бригады</t>
  </si>
  <si>
    <t>ПС-35/10кВ Герцена</t>
  </si>
  <si>
    <t>Герцена</t>
  </si>
  <si>
    <t>Кир. завод</t>
  </si>
  <si>
    <t>ПС-35/10кВ Жекеколь</t>
  </si>
  <si>
    <t>Жекеколь</t>
  </si>
  <si>
    <t>Тетекты</t>
  </si>
  <si>
    <t>Братский</t>
  </si>
  <si>
    <t>ПС -35/10кВ Братская</t>
  </si>
  <si>
    <t>ц/у Кршевого</t>
  </si>
  <si>
    <t>Октябрьский РЭС</t>
  </si>
  <si>
    <t>Усреднен.знач.</t>
  </si>
  <si>
    <t>Относительные потери в линиях РЭС, %</t>
  </si>
  <si>
    <t>Коэффицент загрузки</t>
  </si>
  <si>
    <t>ВЛ 10 кВ Октябр.-Микрорайон</t>
  </si>
  <si>
    <t>ВЛ 10 кВ Октябр.-Райцентр</t>
  </si>
  <si>
    <t>ВЛ 10 кВ Октябр.-Животноводство</t>
  </si>
  <si>
    <t>ВЛ 10 кВ Октябр.-МТМ</t>
  </si>
  <si>
    <t>ВЛ 10 кВ Октябр.-Ц/У Железнодорожного</t>
  </si>
  <si>
    <t>ВЛ 10 кВ Искра-Животноводство</t>
  </si>
  <si>
    <t>ВЛ 10 кВ Челгаши-Элеватор 2</t>
  </si>
  <si>
    <t>ВЛ 10 кВ Челгаши-Райцентр</t>
  </si>
  <si>
    <t>ВЛ 10 кВ Ишимская-30лет Целины</t>
  </si>
  <si>
    <t>ВЛ 10 кВ Ишимская-Ц/У Октябрьского</t>
  </si>
  <si>
    <t>ВЛ 10 кВ Элеваторная-РРС</t>
  </si>
  <si>
    <t>ВЛ 10 кВ Кошевая-Ц/У Кошевого</t>
  </si>
  <si>
    <t>ВЛ 10 кВ Искра-Ц/У Искра</t>
  </si>
  <si>
    <t>ВЛ 10 кВ Айдарлинская-Ц/У Айдарлинского</t>
  </si>
  <si>
    <t>ВЛ 10 кВ Айдарлинская-Бригады</t>
  </si>
  <si>
    <t>ВЛ 10 кВ Герцена-Кир. завод</t>
  </si>
  <si>
    <t>ВЛ 10 кВ Жекеколь-Ц/У Жекеколь</t>
  </si>
  <si>
    <t>ВЛ 10 кВ Жекеколь-Ц/У Вильямса</t>
  </si>
  <si>
    <t>ВЛ 10 кВ Братская-Ц/У Братского</t>
  </si>
  <si>
    <t>Наименование  фидера 10кВ, КТП</t>
  </si>
  <si>
    <t>Свободная мощность, кВА</t>
  </si>
  <si>
    <t>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</si>
</sst>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0"/>
    <numFmt numFmtId="184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0" fillId="0" borderId="10" xfId="71" applyFont="1" applyBorder="1" applyAlignment="1">
      <alignment horizontal="center" vertical="center" wrapText="1"/>
      <protection/>
    </xf>
    <xf numFmtId="0" fontId="1" fillId="0" borderId="11" xfId="71" applyBorder="1" applyAlignment="1">
      <alignment horizontal="center" vertical="center" wrapText="1"/>
      <protection/>
    </xf>
    <xf numFmtId="0" fontId="10" fillId="0" borderId="12" xfId="71" applyFont="1" applyBorder="1">
      <alignment/>
      <protection/>
    </xf>
    <xf numFmtId="0" fontId="1" fillId="0" borderId="12" xfId="71" applyBorder="1">
      <alignment/>
      <protection/>
    </xf>
    <xf numFmtId="0" fontId="1" fillId="0" borderId="13" xfId="71" applyBorder="1">
      <alignment/>
      <protection/>
    </xf>
    <xf numFmtId="0" fontId="1" fillId="0" borderId="14" xfId="71" applyBorder="1" applyAlignment="1">
      <alignment horizontal="right"/>
      <protection/>
    </xf>
    <xf numFmtId="0" fontId="1" fillId="0" borderId="14" xfId="71" applyBorder="1">
      <alignment/>
      <protection/>
    </xf>
    <xf numFmtId="0" fontId="1" fillId="0" borderId="14" xfId="71" applyBorder="1" applyAlignment="1">
      <alignment horizontal="center"/>
      <protection/>
    </xf>
    <xf numFmtId="0" fontId="1" fillId="0" borderId="15" xfId="71" applyBorder="1">
      <alignment/>
      <protection/>
    </xf>
    <xf numFmtId="0" fontId="1" fillId="0" borderId="16" xfId="71" applyBorder="1" applyAlignment="1">
      <alignment horizontal="right"/>
      <protection/>
    </xf>
    <xf numFmtId="0" fontId="1" fillId="0" borderId="16" xfId="71" applyBorder="1">
      <alignment/>
      <protection/>
    </xf>
    <xf numFmtId="0" fontId="1" fillId="0" borderId="16" xfId="71" applyBorder="1" applyAlignment="1">
      <alignment horizontal="center"/>
      <protection/>
    </xf>
    <xf numFmtId="0" fontId="1" fillId="0" borderId="17" xfId="71" applyBorder="1">
      <alignment/>
      <protection/>
    </xf>
    <xf numFmtId="0" fontId="10" fillId="0" borderId="18" xfId="71" applyFont="1" applyFill="1" applyBorder="1" applyAlignment="1">
      <alignment horizontal="left"/>
      <protection/>
    </xf>
    <xf numFmtId="0" fontId="10" fillId="0" borderId="18" xfId="71" applyFont="1" applyBorder="1">
      <alignment/>
      <protection/>
    </xf>
    <xf numFmtId="0" fontId="1" fillId="0" borderId="18" xfId="71" applyBorder="1">
      <alignment/>
      <protection/>
    </xf>
    <xf numFmtId="0" fontId="1" fillId="0" borderId="19" xfId="71" applyBorder="1">
      <alignment/>
      <protection/>
    </xf>
    <xf numFmtId="0" fontId="1" fillId="0" borderId="20" xfId="71" applyBorder="1" applyAlignment="1">
      <alignment horizontal="right"/>
      <protection/>
    </xf>
    <xf numFmtId="0" fontId="1" fillId="0" borderId="20" xfId="71" applyBorder="1">
      <alignment/>
      <protection/>
    </xf>
    <xf numFmtId="0" fontId="1" fillId="0" borderId="20" xfId="71" applyBorder="1" applyAlignment="1">
      <alignment horizontal="center"/>
      <protection/>
    </xf>
    <xf numFmtId="0" fontId="1" fillId="0" borderId="21" xfId="71" applyBorder="1">
      <alignment/>
      <protection/>
    </xf>
    <xf numFmtId="0" fontId="10" fillId="0" borderId="12" xfId="71" applyFont="1" applyFill="1" applyBorder="1" applyAlignment="1">
      <alignment horizontal="left"/>
      <protection/>
    </xf>
    <xf numFmtId="0" fontId="1" fillId="0" borderId="14" xfId="71" applyFill="1" applyBorder="1" applyAlignment="1">
      <alignment horizontal="right"/>
      <protection/>
    </xf>
    <xf numFmtId="0" fontId="1" fillId="0" borderId="14" xfId="71" applyFill="1" applyBorder="1" applyAlignment="1">
      <alignment horizontal="center"/>
      <protection/>
    </xf>
    <xf numFmtId="0" fontId="1" fillId="0" borderId="20" xfId="71" applyFill="1" applyBorder="1" applyAlignment="1">
      <alignment horizontal="right"/>
      <protection/>
    </xf>
    <xf numFmtId="0" fontId="1" fillId="0" borderId="14" xfId="71" applyFill="1" applyBorder="1">
      <alignment/>
      <protection/>
    </xf>
    <xf numFmtId="0" fontId="1" fillId="0" borderId="16" xfId="71" applyFill="1" applyBorder="1" applyAlignment="1">
      <alignment horizontal="right"/>
      <protection/>
    </xf>
    <xf numFmtId="0" fontId="1" fillId="42" borderId="14" xfId="71" applyFill="1" applyBorder="1" applyAlignment="1">
      <alignment horizontal="right"/>
      <protection/>
    </xf>
    <xf numFmtId="0" fontId="10" fillId="0" borderId="18" xfId="71" applyFont="1" applyFill="1" applyBorder="1">
      <alignment/>
      <protection/>
    </xf>
    <xf numFmtId="0" fontId="1" fillId="0" borderId="20" xfId="71" applyFill="1" applyBorder="1">
      <alignment/>
      <protection/>
    </xf>
    <xf numFmtId="0" fontId="10" fillId="0" borderId="12" xfId="71" applyFont="1" applyFill="1" applyBorder="1">
      <alignment/>
      <protection/>
    </xf>
    <xf numFmtId="0" fontId="1" fillId="0" borderId="16" xfId="71" applyFill="1" applyBorder="1">
      <alignment/>
      <protection/>
    </xf>
    <xf numFmtId="0" fontId="1" fillId="0" borderId="18" xfId="71" applyFont="1" applyBorder="1">
      <alignment/>
      <protection/>
    </xf>
    <xf numFmtId="0" fontId="1" fillId="0" borderId="12" xfId="71" applyFont="1" applyBorder="1">
      <alignment/>
      <protection/>
    </xf>
    <xf numFmtId="0" fontId="1" fillId="0" borderId="22" xfId="71" applyFill="1" applyBorder="1" applyAlignment="1">
      <alignment horizontal="right"/>
      <protection/>
    </xf>
    <xf numFmtId="0" fontId="1" fillId="0" borderId="22" xfId="71" applyBorder="1">
      <alignment/>
      <protection/>
    </xf>
    <xf numFmtId="0" fontId="1" fillId="0" borderId="22" xfId="71" applyBorder="1" applyAlignment="1">
      <alignment horizontal="center"/>
      <protection/>
    </xf>
    <xf numFmtId="0" fontId="1" fillId="0" borderId="15" xfId="7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182" fontId="19" fillId="0" borderId="0" xfId="0" applyNumberFormat="1" applyFont="1" applyFill="1" applyBorder="1" applyAlignment="1">
      <alignment vertical="center"/>
    </xf>
    <xf numFmtId="2" fontId="17" fillId="43" borderId="0" xfId="0" applyNumberFormat="1" applyFont="1" applyFill="1" applyBorder="1" applyAlignment="1">
      <alignment horizontal="left"/>
    </xf>
    <xf numFmtId="2" fontId="0" fillId="43" borderId="0" xfId="0" applyNumberFormat="1" applyFill="1" applyBorder="1" applyAlignment="1">
      <alignment horizontal="left"/>
    </xf>
    <xf numFmtId="18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71" applyFont="1" applyBorder="1">
      <alignment/>
      <protection/>
    </xf>
    <xf numFmtId="0" fontId="1" fillId="0" borderId="20" xfId="71" applyFill="1" applyBorder="1" applyAlignment="1">
      <alignment horizontal="center"/>
      <protection/>
    </xf>
    <xf numFmtId="0" fontId="1" fillId="0" borderId="21" xfId="71" applyFill="1" applyBorder="1" applyAlignment="1">
      <alignment horizontal="center"/>
      <protection/>
    </xf>
    <xf numFmtId="0" fontId="0" fillId="0" borderId="36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181" fontId="21" fillId="42" borderId="11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0" fillId="44" borderId="18" xfId="71" applyFont="1" applyFill="1" applyBorder="1" applyAlignment="1">
      <alignment horizontal="left"/>
      <protection/>
    </xf>
    <xf numFmtId="0" fontId="30" fillId="44" borderId="18" xfId="71" applyFont="1" applyFill="1" applyBorder="1">
      <alignment/>
      <protection/>
    </xf>
    <xf numFmtId="0" fontId="28" fillId="44" borderId="18" xfId="71" applyFont="1" applyFill="1" applyBorder="1">
      <alignment/>
      <protection/>
    </xf>
    <xf numFmtId="0" fontId="28" fillId="44" borderId="19" xfId="71" applyFont="1" applyFill="1" applyBorder="1">
      <alignment/>
      <protection/>
    </xf>
    <xf numFmtId="0" fontId="31" fillId="44" borderId="0" xfId="0" applyFont="1" applyFill="1" applyBorder="1" applyAlignment="1">
      <alignment/>
    </xf>
    <xf numFmtId="2" fontId="31" fillId="44" borderId="0" xfId="0" applyNumberFormat="1" applyFont="1" applyFill="1" applyBorder="1" applyAlignment="1">
      <alignment horizontal="left"/>
    </xf>
    <xf numFmtId="0" fontId="31" fillId="44" borderId="0" xfId="0" applyFont="1" applyFill="1" applyAlignment="1">
      <alignment/>
    </xf>
    <xf numFmtId="0" fontId="28" fillId="44" borderId="14" xfId="71" applyFont="1" applyFill="1" applyBorder="1" applyAlignment="1">
      <alignment horizontal="right"/>
      <protection/>
    </xf>
    <xf numFmtId="0" fontId="28" fillId="44" borderId="18" xfId="71" applyFont="1" applyFill="1" applyBorder="1">
      <alignment/>
      <protection/>
    </xf>
    <xf numFmtId="0" fontId="28" fillId="44" borderId="14" xfId="71" applyFont="1" applyFill="1" applyBorder="1">
      <alignment/>
      <protection/>
    </xf>
    <xf numFmtId="0" fontId="28" fillId="44" borderId="14" xfId="71" applyFont="1" applyFill="1" applyBorder="1" applyAlignment="1">
      <alignment horizontal="center"/>
      <protection/>
    </xf>
    <xf numFmtId="0" fontId="28" fillId="44" borderId="15" xfId="71" applyFont="1" applyFill="1" applyBorder="1">
      <alignment/>
      <protection/>
    </xf>
    <xf numFmtId="180" fontId="32" fillId="44" borderId="14" xfId="0" applyNumberFormat="1" applyFont="1" applyFill="1" applyBorder="1" applyAlignment="1">
      <alignment horizontal="center" vertical="center"/>
    </xf>
    <xf numFmtId="0" fontId="28" fillId="44" borderId="20" xfId="71" applyFont="1" applyFill="1" applyBorder="1" applyAlignment="1">
      <alignment horizontal="right"/>
      <protection/>
    </xf>
    <xf numFmtId="0" fontId="28" fillId="44" borderId="20" xfId="71" applyFont="1" applyFill="1" applyBorder="1">
      <alignment/>
      <protection/>
    </xf>
    <xf numFmtId="0" fontId="28" fillId="44" borderId="20" xfId="71" applyFont="1" applyFill="1" applyBorder="1" applyAlignment="1">
      <alignment horizontal="center"/>
      <protection/>
    </xf>
    <xf numFmtId="0" fontId="28" fillId="44" borderId="21" xfId="71" applyFont="1" applyFill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14" xfId="71" applyFont="1" applyBorder="1" applyAlignment="1">
      <alignment horizontal="center" vertical="center" wrapText="1"/>
      <protection/>
    </xf>
    <xf numFmtId="0" fontId="24" fillId="0" borderId="14" xfId="71" applyFont="1" applyBorder="1" applyAlignment="1">
      <alignment horizontal="left" vertical="center" wrapText="1"/>
      <protection/>
    </xf>
    <xf numFmtId="0" fontId="22" fillId="0" borderId="14" xfId="0" applyFont="1" applyBorder="1" applyAlignment="1">
      <alignment vertical="center"/>
    </xf>
    <xf numFmtId="0" fontId="25" fillId="0" borderId="14" xfId="71" applyFont="1" applyBorder="1" applyAlignment="1">
      <alignment horizontal="left" vertical="center" wrapText="1"/>
      <protection/>
    </xf>
    <xf numFmtId="0" fontId="25" fillId="0" borderId="14" xfId="71" applyFont="1" applyBorder="1">
      <alignment/>
      <protection/>
    </xf>
    <xf numFmtId="0" fontId="24" fillId="0" borderId="14" xfId="71" applyFont="1" applyBorder="1" applyAlignment="1">
      <alignment horizontal="left" vertical="center"/>
      <protection/>
    </xf>
    <xf numFmtId="0" fontId="24" fillId="0" borderId="14" xfId="71" applyFont="1" applyBorder="1">
      <alignment/>
      <protection/>
    </xf>
    <xf numFmtId="0" fontId="24" fillId="0" borderId="14" xfId="71" applyFont="1" applyBorder="1" applyAlignment="1">
      <alignment horizontal="center"/>
      <protection/>
    </xf>
    <xf numFmtId="180" fontId="22" fillId="0" borderId="14" xfId="0" applyNumberFormat="1" applyFont="1" applyFill="1" applyBorder="1" applyAlignment="1">
      <alignment horizontal="center" vertical="center"/>
    </xf>
    <xf numFmtId="0" fontId="25" fillId="0" borderId="14" xfId="71" applyFont="1" applyBorder="1" applyAlignment="1">
      <alignment horizontal="left" vertical="center"/>
      <protection/>
    </xf>
    <xf numFmtId="0" fontId="24" fillId="0" borderId="14" xfId="71" applyFont="1" applyFill="1" applyBorder="1" applyAlignment="1">
      <alignment horizontal="left" vertical="center"/>
      <protection/>
    </xf>
    <xf numFmtId="0" fontId="24" fillId="0" borderId="14" xfId="71" applyFont="1" applyFill="1" applyBorder="1" applyAlignment="1">
      <alignment horizontal="center"/>
      <protection/>
    </xf>
    <xf numFmtId="0" fontId="24" fillId="42" borderId="14" xfId="71" applyFont="1" applyFill="1" applyBorder="1" applyAlignment="1">
      <alignment horizontal="left" vertical="center"/>
      <protection/>
    </xf>
    <xf numFmtId="0" fontId="24" fillId="0" borderId="14" xfId="71" applyFont="1" applyFill="1" applyBorder="1">
      <alignment/>
      <protection/>
    </xf>
    <xf numFmtId="0" fontId="24" fillId="0" borderId="20" xfId="71" applyFont="1" applyFill="1" applyBorder="1" applyAlignment="1">
      <alignment horizontal="left" vertical="center"/>
      <protection/>
    </xf>
    <xf numFmtId="0" fontId="24" fillId="0" borderId="20" xfId="71" applyFont="1" applyFill="1" applyBorder="1">
      <alignment/>
      <protection/>
    </xf>
    <xf numFmtId="0" fontId="24" fillId="0" borderId="20" xfId="71" applyFont="1" applyBorder="1" applyAlignment="1">
      <alignment horizontal="center"/>
      <protection/>
    </xf>
    <xf numFmtId="0" fontId="33" fillId="0" borderId="14" xfId="71" applyFont="1" applyFill="1" applyBorder="1" applyAlignment="1">
      <alignment horizontal="left" vertical="center"/>
      <protection/>
    </xf>
    <xf numFmtId="0" fontId="33" fillId="0" borderId="14" xfId="71" applyFont="1" applyFill="1" applyBorder="1">
      <alignment/>
      <protection/>
    </xf>
    <xf numFmtId="0" fontId="33" fillId="0" borderId="14" xfId="71" applyFont="1" applyFill="1" applyBorder="1" applyAlignment="1">
      <alignment horizontal="center"/>
      <protection/>
    </xf>
    <xf numFmtId="180" fontId="33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80" fontId="33" fillId="0" borderId="14" xfId="0" applyNumberFormat="1" applyFont="1" applyFill="1" applyBorder="1" applyAlignment="1">
      <alignment horizontal="center"/>
    </xf>
    <xf numFmtId="0" fontId="24" fillId="0" borderId="18" xfId="71" applyFont="1" applyBorder="1">
      <alignment/>
      <protection/>
    </xf>
    <xf numFmtId="0" fontId="24" fillId="0" borderId="31" xfId="71" applyFont="1" applyBorder="1">
      <alignment/>
      <protection/>
    </xf>
    <xf numFmtId="180" fontId="22" fillId="0" borderId="2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180" fontId="22" fillId="0" borderId="14" xfId="0" applyNumberFormat="1" applyFont="1" applyFill="1" applyBorder="1" applyAlignment="1">
      <alignment vertical="center"/>
    </xf>
    <xf numFmtId="0" fontId="25" fillId="0" borderId="14" xfId="71" applyFont="1" applyFill="1" applyBorder="1" applyAlignment="1">
      <alignment horizontal="left" vertical="center"/>
      <protection/>
    </xf>
    <xf numFmtId="0" fontId="25" fillId="0" borderId="14" xfId="71" applyFont="1" applyFill="1" applyBorder="1">
      <alignment/>
      <protection/>
    </xf>
    <xf numFmtId="0" fontId="25" fillId="0" borderId="20" xfId="71" applyFont="1" applyFill="1" applyBorder="1" applyAlignment="1">
      <alignment horizontal="left" vertical="center"/>
      <protection/>
    </xf>
    <xf numFmtId="0" fontId="25" fillId="0" borderId="20" xfId="71" applyFont="1" applyBorder="1">
      <alignment/>
      <protection/>
    </xf>
    <xf numFmtId="0" fontId="34" fillId="0" borderId="14" xfId="71" applyFont="1" applyFill="1" applyBorder="1">
      <alignment/>
      <protection/>
    </xf>
    <xf numFmtId="0" fontId="34" fillId="0" borderId="14" xfId="71" applyFont="1" applyFill="1" applyBorder="1" applyAlignment="1">
      <alignment horizontal="left" vertical="center"/>
      <protection/>
    </xf>
    <xf numFmtId="0" fontId="25" fillId="0" borderId="18" xfId="71" applyFont="1" applyBorder="1">
      <alignment/>
      <protection/>
    </xf>
    <xf numFmtId="0" fontId="23" fillId="0" borderId="0" xfId="0" applyFont="1" applyAlignment="1">
      <alignment/>
    </xf>
    <xf numFmtId="0" fontId="25" fillId="0" borderId="14" xfId="71" applyFont="1" applyBorder="1" applyAlignment="1">
      <alignment horizontal="center" vertical="center" wrapText="1"/>
      <protection/>
    </xf>
    <xf numFmtId="0" fontId="25" fillId="0" borderId="31" xfId="71" applyFont="1" applyBorder="1" applyAlignment="1">
      <alignment vertical="center" wrapText="1"/>
      <protection/>
    </xf>
    <xf numFmtId="0" fontId="25" fillId="0" borderId="20" xfId="71" applyFont="1" applyBorder="1" applyAlignment="1">
      <alignment vertical="center" wrapText="1"/>
      <protection/>
    </xf>
    <xf numFmtId="0" fontId="25" fillId="0" borderId="18" xfId="71" applyFont="1" applyBorder="1" applyAlignment="1">
      <alignment vertical="center" wrapText="1"/>
      <protection/>
    </xf>
    <xf numFmtId="0" fontId="25" fillId="0" borderId="41" xfId="71" applyFont="1" applyBorder="1" applyAlignment="1">
      <alignment vertical="center" wrapText="1"/>
      <protection/>
    </xf>
    <xf numFmtId="0" fontId="25" fillId="0" borderId="39" xfId="71" applyFont="1" applyBorder="1" applyAlignment="1">
      <alignment vertical="center" wrapText="1"/>
      <protection/>
    </xf>
    <xf numFmtId="0" fontId="25" fillId="0" borderId="42" xfId="71" applyFont="1" applyBorder="1" applyAlignment="1">
      <alignment vertical="center" wrapText="1"/>
      <protection/>
    </xf>
    <xf numFmtId="0" fontId="25" fillId="0" borderId="43" xfId="71" applyFont="1" applyBorder="1" applyAlignment="1">
      <alignment vertical="center" wrapText="1"/>
      <protection/>
    </xf>
    <xf numFmtId="0" fontId="34" fillId="0" borderId="20" xfId="71" applyFont="1" applyFill="1" applyBorder="1" applyAlignment="1">
      <alignment vertical="center" wrapText="1"/>
      <protection/>
    </xf>
    <xf numFmtId="0" fontId="34" fillId="0" borderId="31" xfId="71" applyFont="1" applyFill="1" applyBorder="1" applyAlignment="1">
      <alignment vertical="center"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23" fillId="0" borderId="14" xfId="0" applyFont="1" applyBorder="1" applyAlignment="1">
      <alignment/>
    </xf>
    <xf numFmtId="0" fontId="25" fillId="0" borderId="14" xfId="71" applyFont="1" applyBorder="1" applyAlignment="1">
      <alignment vertical="center"/>
      <protection/>
    </xf>
    <xf numFmtId="2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4" xfId="0" applyFont="1" applyBorder="1" applyAlignment="1">
      <alignment horizontal="center" vertical="center"/>
    </xf>
    <xf numFmtId="180" fontId="22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80" fontId="22" fillId="0" borderId="14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36" xfId="71" applyFont="1" applyBorder="1" applyAlignment="1">
      <alignment horizontal="center" vertical="center" wrapText="1"/>
      <protection/>
    </xf>
    <xf numFmtId="0" fontId="10" fillId="0" borderId="38" xfId="71" applyFont="1" applyBorder="1" applyAlignment="1">
      <alignment horizontal="center" vertical="center" wrapText="1"/>
      <protection/>
    </xf>
    <xf numFmtId="0" fontId="10" fillId="0" borderId="39" xfId="71" applyFont="1" applyBorder="1" applyAlignment="1">
      <alignment horizontal="center" vertical="center" wrapText="1"/>
      <protection/>
    </xf>
    <xf numFmtId="0" fontId="10" fillId="0" borderId="44" xfId="71" applyFont="1" applyBorder="1" applyAlignment="1">
      <alignment horizontal="center" vertical="center" wrapText="1"/>
      <protection/>
    </xf>
    <xf numFmtId="0" fontId="10" fillId="0" borderId="43" xfId="71" applyFont="1" applyBorder="1" applyAlignment="1">
      <alignment horizontal="center" vertical="center" wrapText="1"/>
      <protection/>
    </xf>
    <xf numFmtId="0" fontId="1" fillId="0" borderId="14" xfId="71" applyBorder="1" applyAlignment="1">
      <alignment horizontal="center"/>
      <protection/>
    </xf>
    <xf numFmtId="0" fontId="10" fillId="0" borderId="42" xfId="71" applyFont="1" applyBorder="1" applyAlignment="1">
      <alignment horizontal="center" vertical="center" wrapText="1"/>
      <protection/>
    </xf>
    <xf numFmtId="0" fontId="30" fillId="44" borderId="43" xfId="71" applyFont="1" applyFill="1" applyBorder="1" applyAlignment="1">
      <alignment horizontal="center" vertical="center" wrapText="1"/>
      <protection/>
    </xf>
    <xf numFmtId="0" fontId="30" fillId="44" borderId="38" xfId="71" applyFont="1" applyFill="1" applyBorder="1" applyAlignment="1">
      <alignment horizontal="center" vertical="center" wrapText="1"/>
      <protection/>
    </xf>
    <xf numFmtId="0" fontId="30" fillId="44" borderId="39" xfId="71" applyFont="1" applyFill="1" applyBorder="1" applyAlignment="1">
      <alignment horizontal="center" vertical="center" wrapText="1"/>
      <protection/>
    </xf>
    <xf numFmtId="0" fontId="10" fillId="0" borderId="45" xfId="71" applyFont="1" applyBorder="1" applyAlignment="1">
      <alignment horizontal="center" vertical="center" wrapText="1"/>
      <protection/>
    </xf>
    <xf numFmtId="0" fontId="10" fillId="0" borderId="46" xfId="71" applyFont="1" applyBorder="1" applyAlignment="1">
      <alignment horizontal="center" vertical="center" wrapText="1"/>
      <protection/>
    </xf>
    <xf numFmtId="0" fontId="1" fillId="0" borderId="11" xfId="71" applyBorder="1" applyAlignment="1">
      <alignment horizontal="center" vertical="center" wrapText="1"/>
      <protection/>
    </xf>
    <xf numFmtId="0" fontId="1" fillId="0" borderId="47" xfId="7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Explanatory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82"/>
  <sheetViews>
    <sheetView zoomScalePageLayoutView="0" workbookViewId="0" topLeftCell="A112">
      <selection activeCell="L125" sqref="L125:L129"/>
    </sheetView>
  </sheetViews>
  <sheetFormatPr defaultColWidth="9.00390625" defaultRowHeight="12.75"/>
  <cols>
    <col min="1" max="1" width="18.125" style="0" customWidth="1"/>
    <col min="2" max="2" width="28.125" style="0" customWidth="1"/>
    <col min="3" max="3" width="27.125" style="0" customWidth="1"/>
  </cols>
  <sheetData>
    <row r="9" spans="2:12" ht="15.75">
      <c r="B9" s="42"/>
      <c r="C9" s="178" t="s">
        <v>153</v>
      </c>
      <c r="D9" s="178"/>
      <c r="E9" s="178"/>
      <c r="F9" s="178"/>
      <c r="I9" s="43"/>
      <c r="L9" s="44"/>
    </row>
    <row r="10" spans="2:12" ht="15">
      <c r="B10" s="45"/>
      <c r="C10" s="46"/>
      <c r="D10" s="46"/>
      <c r="E10" s="46"/>
      <c r="F10" s="46"/>
      <c r="I10" s="43"/>
      <c r="L10" s="44"/>
    </row>
    <row r="11" spans="9:12" ht="12.75">
      <c r="I11" s="43"/>
      <c r="L11" s="44"/>
    </row>
    <row r="12" spans="2:12" ht="12.75">
      <c r="B12" s="47"/>
      <c r="C12" s="47"/>
      <c r="D12" s="47"/>
      <c r="E12" s="47"/>
      <c r="F12" s="47"/>
      <c r="G12" s="47"/>
      <c r="H12" s="47"/>
      <c r="I12" s="48"/>
      <c r="J12" s="47"/>
      <c r="K12" s="47"/>
      <c r="L12" s="44"/>
    </row>
    <row r="13" ht="13.5" thickBot="1"/>
    <row r="14" spans="1:11" ht="45.75" thickBot="1">
      <c r="A14" s="1" t="s">
        <v>106</v>
      </c>
      <c r="B14" s="2" t="s">
        <v>109</v>
      </c>
      <c r="C14" s="2" t="s">
        <v>110</v>
      </c>
      <c r="D14" s="2" t="s">
        <v>111</v>
      </c>
      <c r="E14" s="191" t="s">
        <v>112</v>
      </c>
      <c r="F14" s="191"/>
      <c r="G14" s="191" t="s">
        <v>115</v>
      </c>
      <c r="H14" s="191"/>
      <c r="I14" s="191"/>
      <c r="J14" s="191" t="s">
        <v>119</v>
      </c>
      <c r="K14" s="192"/>
    </row>
    <row r="15" spans="1:11" ht="15">
      <c r="A15" s="179" t="s">
        <v>108</v>
      </c>
      <c r="B15" s="3" t="s">
        <v>107</v>
      </c>
      <c r="C15" s="3" t="s">
        <v>122</v>
      </c>
      <c r="D15" s="4"/>
      <c r="E15" s="4" t="s">
        <v>113</v>
      </c>
      <c r="F15" s="4" t="s">
        <v>114</v>
      </c>
      <c r="G15" s="4" t="s">
        <v>116</v>
      </c>
      <c r="H15" s="4" t="s">
        <v>117</v>
      </c>
      <c r="I15" s="4" t="s">
        <v>118</v>
      </c>
      <c r="J15" s="4" t="s">
        <v>120</v>
      </c>
      <c r="K15" s="5" t="s">
        <v>121</v>
      </c>
    </row>
    <row r="16" spans="1:13" ht="15">
      <c r="A16" s="180"/>
      <c r="B16" s="6" t="s">
        <v>0</v>
      </c>
      <c r="C16" s="7" t="s">
        <v>122</v>
      </c>
      <c r="D16" s="8">
        <v>250</v>
      </c>
      <c r="E16" s="8" t="s">
        <v>1</v>
      </c>
      <c r="F16" s="8" t="s">
        <v>2</v>
      </c>
      <c r="G16" s="7">
        <v>62.6</v>
      </c>
      <c r="H16" s="7">
        <v>14.5</v>
      </c>
      <c r="I16" s="7">
        <v>30.5</v>
      </c>
      <c r="J16" s="7">
        <v>240</v>
      </c>
      <c r="K16" s="9">
        <v>218</v>
      </c>
      <c r="L16" s="90">
        <f>100*(J16*(G16+H16+I16)+J17*(G17+H17+I17))/(D16*1000)</f>
        <v>16.3104</v>
      </c>
      <c r="M16" s="45"/>
    </row>
    <row r="17" spans="1:13" ht="15">
      <c r="A17" s="180"/>
      <c r="B17" s="6" t="s">
        <v>3</v>
      </c>
      <c r="C17" s="7" t="s">
        <v>122</v>
      </c>
      <c r="D17" s="8"/>
      <c r="E17" s="8" t="s">
        <v>1</v>
      </c>
      <c r="F17" s="8" t="s">
        <v>2</v>
      </c>
      <c r="G17" s="7">
        <v>42.6</v>
      </c>
      <c r="H17" s="7">
        <v>13</v>
      </c>
      <c r="I17" s="7">
        <v>6.7</v>
      </c>
      <c r="J17" s="7">
        <v>240</v>
      </c>
      <c r="K17" s="9">
        <v>222</v>
      </c>
      <c r="L17" s="45"/>
      <c r="M17" s="45"/>
    </row>
    <row r="18" spans="1:13" ht="15">
      <c r="A18" s="180"/>
      <c r="B18" s="6" t="s">
        <v>4</v>
      </c>
      <c r="C18" s="7" t="s">
        <v>122</v>
      </c>
      <c r="D18" s="8">
        <v>250</v>
      </c>
      <c r="E18" s="184" t="s">
        <v>123</v>
      </c>
      <c r="F18" s="184"/>
      <c r="G18" s="7">
        <v>34.9</v>
      </c>
      <c r="H18" s="7">
        <v>65.7</v>
      </c>
      <c r="I18" s="7">
        <v>40</v>
      </c>
      <c r="J18" s="7">
        <v>254</v>
      </c>
      <c r="K18" s="9">
        <v>240</v>
      </c>
      <c r="L18" s="90">
        <f>100*(J18*(G18+H18+I18)+J19*(G19+H19+I19))/(D18*1000)</f>
        <v>37.20592</v>
      </c>
      <c r="M18" s="45"/>
    </row>
    <row r="19" spans="1:13" ht="15">
      <c r="A19" s="180"/>
      <c r="B19" s="6" t="s">
        <v>3</v>
      </c>
      <c r="C19" s="7" t="s">
        <v>122</v>
      </c>
      <c r="D19" s="8"/>
      <c r="E19" s="184" t="s">
        <v>123</v>
      </c>
      <c r="F19" s="184"/>
      <c r="G19" s="7">
        <v>97.1</v>
      </c>
      <c r="H19" s="7">
        <v>68.9</v>
      </c>
      <c r="I19" s="7">
        <v>59.6</v>
      </c>
      <c r="J19" s="7">
        <v>254</v>
      </c>
      <c r="K19" s="9">
        <v>238</v>
      </c>
      <c r="L19" s="45"/>
      <c r="M19" s="45"/>
    </row>
    <row r="20" spans="1:13" ht="15">
      <c r="A20" s="180"/>
      <c r="B20" s="6" t="s">
        <v>5</v>
      </c>
      <c r="C20" s="7" t="s">
        <v>122</v>
      </c>
      <c r="D20" s="8">
        <v>160</v>
      </c>
      <c r="E20" s="8" t="s">
        <v>1</v>
      </c>
      <c r="F20" s="8" t="s">
        <v>2</v>
      </c>
      <c r="G20" s="7">
        <v>12.2</v>
      </c>
      <c r="H20" s="7">
        <v>25.4</v>
      </c>
      <c r="I20" s="7">
        <v>8.9</v>
      </c>
      <c r="J20" s="7">
        <v>254</v>
      </c>
      <c r="K20" s="9">
        <v>241</v>
      </c>
      <c r="L20" s="90">
        <f>100*(J20*(G20+H20+I20)+J21*(G21+H21+I21))/(D20*1000)</f>
        <v>28.86075</v>
      </c>
      <c r="M20" s="45"/>
    </row>
    <row r="21" spans="1:13" ht="15">
      <c r="A21" s="180"/>
      <c r="B21" s="6" t="s">
        <v>3</v>
      </c>
      <c r="C21" s="7" t="s">
        <v>122</v>
      </c>
      <c r="D21" s="8"/>
      <c r="E21" s="8" t="s">
        <v>1</v>
      </c>
      <c r="F21" s="8" t="s">
        <v>2</v>
      </c>
      <c r="G21" s="7">
        <v>38</v>
      </c>
      <c r="H21" s="7">
        <v>51.9</v>
      </c>
      <c r="I21" s="7">
        <v>45.4</v>
      </c>
      <c r="J21" s="7">
        <v>254</v>
      </c>
      <c r="K21" s="9">
        <v>237</v>
      </c>
      <c r="L21" s="45"/>
      <c r="M21" s="45"/>
    </row>
    <row r="22" spans="1:13" ht="15">
      <c r="A22" s="180"/>
      <c r="B22" s="6" t="s">
        <v>6</v>
      </c>
      <c r="C22" s="7" t="s">
        <v>122</v>
      </c>
      <c r="D22" s="8">
        <v>160</v>
      </c>
      <c r="E22" s="8" t="s">
        <v>1</v>
      </c>
      <c r="F22" s="8" t="s">
        <v>2</v>
      </c>
      <c r="G22" s="7">
        <v>34</v>
      </c>
      <c r="H22" s="7">
        <v>20.9</v>
      </c>
      <c r="I22" s="7">
        <v>35.3</v>
      </c>
      <c r="J22" s="7">
        <v>252</v>
      </c>
      <c r="K22" s="9">
        <v>243</v>
      </c>
      <c r="L22" s="90">
        <f>100*(J22*(G22+H22+I22)+J23*(G23+H23+I23))/(D22*1000)</f>
        <v>41.517</v>
      </c>
      <c r="M22" s="45"/>
    </row>
    <row r="23" spans="1:13" ht="15">
      <c r="A23" s="180"/>
      <c r="B23" s="6" t="s">
        <v>3</v>
      </c>
      <c r="C23" s="7" t="s">
        <v>122</v>
      </c>
      <c r="D23" s="8"/>
      <c r="E23" s="8" t="s">
        <v>1</v>
      </c>
      <c r="F23" s="8" t="s">
        <v>2</v>
      </c>
      <c r="G23" s="7">
        <v>53.7</v>
      </c>
      <c r="H23" s="7">
        <v>78.4</v>
      </c>
      <c r="I23" s="7">
        <v>41.3</v>
      </c>
      <c r="J23" s="7">
        <v>252</v>
      </c>
      <c r="K23" s="9">
        <v>240</v>
      </c>
      <c r="L23" s="45"/>
      <c r="M23" s="45"/>
    </row>
    <row r="24" spans="1:13" ht="15">
      <c r="A24" s="180"/>
      <c r="B24" s="6" t="s">
        <v>7</v>
      </c>
      <c r="C24" s="7" t="s">
        <v>122</v>
      </c>
      <c r="D24" s="8">
        <v>250</v>
      </c>
      <c r="E24" s="8" t="s">
        <v>1</v>
      </c>
      <c r="F24" s="8" t="s">
        <v>2</v>
      </c>
      <c r="G24" s="7">
        <v>11</v>
      </c>
      <c r="H24" s="7">
        <v>12.9</v>
      </c>
      <c r="I24" s="7">
        <v>9.6</v>
      </c>
      <c r="J24" s="7">
        <v>250</v>
      </c>
      <c r="K24" s="9">
        <v>245</v>
      </c>
      <c r="L24" s="90">
        <f>100*(J24*(G24+H24+I24)+J25*(G25+H25+I25))/(D24*1000)</f>
        <v>22.079999999999995</v>
      </c>
      <c r="M24" s="45"/>
    </row>
    <row r="25" spans="1:13" ht="15.75" thickBot="1">
      <c r="A25" s="182"/>
      <c r="B25" s="10" t="s">
        <v>3</v>
      </c>
      <c r="C25" s="11" t="s">
        <v>122</v>
      </c>
      <c r="D25" s="11"/>
      <c r="E25" s="12" t="s">
        <v>1</v>
      </c>
      <c r="F25" s="12" t="s">
        <v>2</v>
      </c>
      <c r="G25" s="11">
        <v>91.2</v>
      </c>
      <c r="H25" s="11">
        <v>48.5</v>
      </c>
      <c r="I25" s="11">
        <v>47.6</v>
      </c>
      <c r="J25" s="11">
        <v>250</v>
      </c>
      <c r="K25" s="13">
        <v>233</v>
      </c>
      <c r="L25" s="45"/>
      <c r="M25" s="45"/>
    </row>
    <row r="26" spans="1:13" ht="15">
      <c r="A26" s="185" t="s">
        <v>108</v>
      </c>
      <c r="B26" s="14" t="s">
        <v>9</v>
      </c>
      <c r="C26" s="15" t="s">
        <v>124</v>
      </c>
      <c r="D26" s="16"/>
      <c r="E26" s="16"/>
      <c r="F26" s="16"/>
      <c r="G26" s="16"/>
      <c r="H26" s="16"/>
      <c r="I26" s="16"/>
      <c r="J26" s="16"/>
      <c r="K26" s="17"/>
      <c r="L26" s="45"/>
      <c r="M26" s="60"/>
    </row>
    <row r="27" spans="1:13" ht="15">
      <c r="A27" s="185"/>
      <c r="B27" s="6" t="s">
        <v>8</v>
      </c>
      <c r="C27" s="7" t="s">
        <v>124</v>
      </c>
      <c r="D27" s="8">
        <v>160</v>
      </c>
      <c r="E27" s="8" t="s">
        <v>1</v>
      </c>
      <c r="F27" s="8" t="s">
        <v>2</v>
      </c>
      <c r="G27" s="7">
        <v>19.5</v>
      </c>
      <c r="H27" s="7">
        <v>63.7</v>
      </c>
      <c r="I27" s="7">
        <v>3.8</v>
      </c>
      <c r="J27" s="7">
        <v>252</v>
      </c>
      <c r="K27" s="9">
        <v>216</v>
      </c>
      <c r="L27" s="90">
        <f>100*(J27*(G27+H27+I27)+J28*(G28+H28+I28))/(D27*1000)</f>
        <v>25.389</v>
      </c>
      <c r="M27" s="45"/>
    </row>
    <row r="28" spans="1:13" ht="15">
      <c r="A28" s="185"/>
      <c r="B28" s="6" t="s">
        <v>3</v>
      </c>
      <c r="C28" s="7" t="s">
        <v>124</v>
      </c>
      <c r="D28" s="8"/>
      <c r="E28" s="8" t="s">
        <v>1</v>
      </c>
      <c r="F28" s="8" t="s">
        <v>2</v>
      </c>
      <c r="G28" s="7">
        <v>28.8</v>
      </c>
      <c r="H28" s="7">
        <v>27.7</v>
      </c>
      <c r="I28" s="7">
        <v>17.7</v>
      </c>
      <c r="J28" s="7">
        <v>252</v>
      </c>
      <c r="K28" s="9">
        <v>243</v>
      </c>
      <c r="L28" s="45"/>
      <c r="M28" s="45"/>
    </row>
    <row r="29" spans="1:13" ht="15">
      <c r="A29" s="185"/>
      <c r="B29" s="6" t="s">
        <v>10</v>
      </c>
      <c r="C29" s="7" t="s">
        <v>124</v>
      </c>
      <c r="D29" s="8">
        <v>100</v>
      </c>
      <c r="E29" s="8" t="s">
        <v>1</v>
      </c>
      <c r="F29" s="8" t="s">
        <v>2</v>
      </c>
      <c r="G29" s="7">
        <v>10.7</v>
      </c>
      <c r="H29" s="7">
        <v>18.2</v>
      </c>
      <c r="I29" s="7">
        <v>15</v>
      </c>
      <c r="J29" s="7">
        <v>250</v>
      </c>
      <c r="K29" s="9">
        <v>246</v>
      </c>
      <c r="L29" s="90">
        <f>100*(J29*(G29+H29+I29)+J30*(G30+H30+I30))/(D29*1000)</f>
        <v>11.475</v>
      </c>
      <c r="M29" s="45"/>
    </row>
    <row r="30" spans="1:13" ht="15">
      <c r="A30" s="185"/>
      <c r="B30" s="6" t="s">
        <v>3</v>
      </c>
      <c r="C30" s="7" t="s">
        <v>124</v>
      </c>
      <c r="D30" s="8"/>
      <c r="E30" s="8" t="s">
        <v>1</v>
      </c>
      <c r="F30" s="8" t="s">
        <v>2</v>
      </c>
      <c r="G30" s="7">
        <v>1.8</v>
      </c>
      <c r="H30" s="7">
        <v>0.1</v>
      </c>
      <c r="I30" s="7">
        <v>0.1</v>
      </c>
      <c r="J30" s="7">
        <v>250</v>
      </c>
      <c r="K30" s="9">
        <v>248</v>
      </c>
      <c r="L30" s="45"/>
      <c r="M30" s="45"/>
    </row>
    <row r="31" spans="1:13" ht="15">
      <c r="A31" s="185"/>
      <c r="B31" s="6" t="s">
        <v>11</v>
      </c>
      <c r="C31" s="7" t="s">
        <v>124</v>
      </c>
      <c r="D31" s="8">
        <v>100</v>
      </c>
      <c r="E31" s="8" t="s">
        <v>1</v>
      </c>
      <c r="F31" s="8" t="s">
        <v>2</v>
      </c>
      <c r="G31" s="7">
        <v>2.4</v>
      </c>
      <c r="H31" s="7">
        <v>5.8</v>
      </c>
      <c r="I31" s="7">
        <v>10.9</v>
      </c>
      <c r="J31" s="7">
        <v>250</v>
      </c>
      <c r="K31" s="9">
        <v>246</v>
      </c>
      <c r="L31" s="90">
        <f>100*(J31*(G31+H31+I31)+J32*(G32+H32+I32))/(D31*1000)</f>
        <v>12.9</v>
      </c>
      <c r="M31" s="45"/>
    </row>
    <row r="32" spans="1:13" ht="15">
      <c r="A32" s="185"/>
      <c r="B32" s="6" t="s">
        <v>3</v>
      </c>
      <c r="C32" s="7" t="s">
        <v>124</v>
      </c>
      <c r="D32" s="8"/>
      <c r="E32" s="8" t="s">
        <v>1</v>
      </c>
      <c r="F32" s="8" t="s">
        <v>2</v>
      </c>
      <c r="G32" s="7">
        <v>26.1</v>
      </c>
      <c r="H32" s="7">
        <v>3.4</v>
      </c>
      <c r="I32" s="7">
        <v>3</v>
      </c>
      <c r="J32" s="7">
        <v>250</v>
      </c>
      <c r="K32" s="9">
        <v>234</v>
      </c>
      <c r="L32" s="45"/>
      <c r="M32" s="45"/>
    </row>
    <row r="33" spans="1:13" ht="15">
      <c r="A33" s="185"/>
      <c r="B33" s="6" t="s">
        <v>12</v>
      </c>
      <c r="C33" s="7" t="s">
        <v>124</v>
      </c>
      <c r="D33" s="8">
        <v>250</v>
      </c>
      <c r="E33" s="8" t="s">
        <v>1</v>
      </c>
      <c r="F33" s="8" t="s">
        <v>2</v>
      </c>
      <c r="G33" s="7">
        <v>6.5</v>
      </c>
      <c r="H33" s="7">
        <v>8.1</v>
      </c>
      <c r="I33" s="7">
        <v>9.6</v>
      </c>
      <c r="J33" s="7">
        <v>253</v>
      </c>
      <c r="K33" s="9">
        <v>249</v>
      </c>
      <c r="L33" s="90">
        <f>100*(J33*(G33+H33+I33)+J34*(G34+H34+I34))/(D33*1000)</f>
        <v>10.1706</v>
      </c>
      <c r="M33" s="45"/>
    </row>
    <row r="34" spans="1:13" ht="15">
      <c r="A34" s="185"/>
      <c r="B34" s="6" t="s">
        <v>3</v>
      </c>
      <c r="C34" s="7" t="s">
        <v>124</v>
      </c>
      <c r="D34" s="7"/>
      <c r="E34" s="8" t="s">
        <v>1</v>
      </c>
      <c r="F34" s="8" t="s">
        <v>2</v>
      </c>
      <c r="G34" s="7">
        <v>25.8</v>
      </c>
      <c r="H34" s="7">
        <v>32.4</v>
      </c>
      <c r="I34" s="7">
        <v>18.1</v>
      </c>
      <c r="J34" s="7">
        <v>253</v>
      </c>
      <c r="K34" s="9">
        <v>247</v>
      </c>
      <c r="L34" s="45"/>
      <c r="M34" s="45"/>
    </row>
    <row r="35" spans="1:13" ht="15">
      <c r="A35" s="185"/>
      <c r="B35" s="6" t="s">
        <v>13</v>
      </c>
      <c r="C35" s="7" t="s">
        <v>124</v>
      </c>
      <c r="D35" s="8">
        <v>63</v>
      </c>
      <c r="E35" s="184" t="s">
        <v>123</v>
      </c>
      <c r="F35" s="184"/>
      <c r="G35" s="7">
        <v>9.6</v>
      </c>
      <c r="H35" s="7">
        <v>2.5</v>
      </c>
      <c r="I35" s="7">
        <v>13.3</v>
      </c>
      <c r="J35" s="7">
        <v>254</v>
      </c>
      <c r="K35" s="9">
        <v>247</v>
      </c>
      <c r="L35" s="90">
        <f>100*(J35*(G35+H35+I35)+J36*(G36+H36+I36))/(D35*1000)</f>
        <v>13.143492063492063</v>
      </c>
      <c r="M35" s="45"/>
    </row>
    <row r="36" spans="1:13" ht="15.75" thickBot="1">
      <c r="A36" s="185"/>
      <c r="B36" s="18" t="s">
        <v>3</v>
      </c>
      <c r="C36" s="19" t="s">
        <v>124</v>
      </c>
      <c r="D36" s="20"/>
      <c r="E36" s="20" t="s">
        <v>1</v>
      </c>
      <c r="F36" s="20" t="s">
        <v>2</v>
      </c>
      <c r="G36" s="19">
        <v>3.1</v>
      </c>
      <c r="H36" s="19">
        <v>3.8</v>
      </c>
      <c r="I36" s="19">
        <v>0.3</v>
      </c>
      <c r="J36" s="19">
        <v>254</v>
      </c>
      <c r="K36" s="21">
        <v>252</v>
      </c>
      <c r="L36" s="45"/>
      <c r="M36" s="45"/>
    </row>
    <row r="37" spans="1:13" ht="15">
      <c r="A37" s="189" t="s">
        <v>108</v>
      </c>
      <c r="B37" s="22" t="s">
        <v>125</v>
      </c>
      <c r="C37" s="3" t="s">
        <v>124</v>
      </c>
      <c r="D37" s="4"/>
      <c r="E37" s="4"/>
      <c r="F37" s="4"/>
      <c r="G37" s="4"/>
      <c r="H37" s="4"/>
      <c r="I37" s="4"/>
      <c r="J37" s="4"/>
      <c r="K37" s="5"/>
      <c r="L37" s="45"/>
      <c r="M37" s="60"/>
    </row>
    <row r="38" spans="1:13" ht="15">
      <c r="A38" s="185"/>
      <c r="B38" s="6" t="s">
        <v>14</v>
      </c>
      <c r="C38" s="7" t="s">
        <v>124</v>
      </c>
      <c r="D38" s="8">
        <v>160</v>
      </c>
      <c r="E38" s="8" t="s">
        <v>1</v>
      </c>
      <c r="F38" s="8" t="s">
        <v>2</v>
      </c>
      <c r="G38" s="7">
        <v>3.2</v>
      </c>
      <c r="H38" s="7">
        <v>1.8</v>
      </c>
      <c r="I38" s="7">
        <v>19.2</v>
      </c>
      <c r="J38" s="7">
        <v>253</v>
      </c>
      <c r="K38" s="9">
        <v>251</v>
      </c>
      <c r="L38" s="90">
        <f>100*(J38*(G38+H38+I38))/(D38*1000)</f>
        <v>3.826625</v>
      </c>
      <c r="M38" s="45"/>
    </row>
    <row r="39" spans="1:13" ht="15">
      <c r="A39" s="185"/>
      <c r="B39" s="6" t="s">
        <v>15</v>
      </c>
      <c r="C39" s="7" t="s">
        <v>124</v>
      </c>
      <c r="D39" s="8">
        <v>100</v>
      </c>
      <c r="E39" s="8" t="s">
        <v>1</v>
      </c>
      <c r="F39" s="8" t="s">
        <v>2</v>
      </c>
      <c r="G39" s="7">
        <v>11.4</v>
      </c>
      <c r="H39" s="7">
        <v>0.1</v>
      </c>
      <c r="I39" s="7">
        <v>1.4</v>
      </c>
      <c r="J39" s="7">
        <v>248</v>
      </c>
      <c r="K39" s="9">
        <v>242</v>
      </c>
      <c r="L39" s="90">
        <f>100*(J39*(G39+H39+I39)+J40*(G40+H40+I40)+J41*(G41+H41+I41))/(D39*1000)</f>
        <v>40.473600000000005</v>
      </c>
      <c r="M39" s="45"/>
    </row>
    <row r="40" spans="1:13" ht="15">
      <c r="A40" s="185"/>
      <c r="B40" s="6" t="s">
        <v>3</v>
      </c>
      <c r="C40" s="7" t="s">
        <v>124</v>
      </c>
      <c r="D40" s="8"/>
      <c r="E40" s="8" t="s">
        <v>1</v>
      </c>
      <c r="F40" s="8" t="s">
        <v>2</v>
      </c>
      <c r="G40" s="7">
        <v>59.6</v>
      </c>
      <c r="H40" s="7">
        <v>17.6</v>
      </c>
      <c r="I40" s="7">
        <v>2.7</v>
      </c>
      <c r="J40" s="7">
        <v>248</v>
      </c>
      <c r="K40" s="9">
        <v>228</v>
      </c>
      <c r="L40" s="45"/>
      <c r="M40" s="45"/>
    </row>
    <row r="41" spans="1:13" ht="15">
      <c r="A41" s="185"/>
      <c r="B41" s="6" t="s">
        <v>16</v>
      </c>
      <c r="C41" s="7" t="s">
        <v>124</v>
      </c>
      <c r="D41" s="8"/>
      <c r="E41" s="8" t="s">
        <v>1</v>
      </c>
      <c r="F41" s="8" t="s">
        <v>2</v>
      </c>
      <c r="G41" s="7">
        <v>19.8</v>
      </c>
      <c r="H41" s="7">
        <v>22.8</v>
      </c>
      <c r="I41" s="7">
        <v>27.8</v>
      </c>
      <c r="J41" s="7">
        <v>248</v>
      </c>
      <c r="K41" s="9">
        <v>225</v>
      </c>
      <c r="L41" s="45"/>
      <c r="M41" s="45"/>
    </row>
    <row r="42" spans="1:13" ht="15">
      <c r="A42" s="185"/>
      <c r="B42" s="6" t="s">
        <v>17</v>
      </c>
      <c r="C42" s="7" t="s">
        <v>124</v>
      </c>
      <c r="D42" s="8">
        <v>160</v>
      </c>
      <c r="E42" s="8" t="s">
        <v>1</v>
      </c>
      <c r="F42" s="8" t="s">
        <v>2</v>
      </c>
      <c r="G42" s="7">
        <v>0.2</v>
      </c>
      <c r="H42" s="7">
        <v>0.6</v>
      </c>
      <c r="I42" s="7">
        <v>0.4</v>
      </c>
      <c r="J42" s="7">
        <v>235</v>
      </c>
      <c r="K42" s="9">
        <v>234</v>
      </c>
      <c r="L42" s="90">
        <f>100*(J42*(G42+H42+I42)+J43*(G43+H43+I43))/(D42*1000)</f>
        <v>6.198125</v>
      </c>
      <c r="M42" s="45"/>
    </row>
    <row r="43" spans="1:13" ht="15">
      <c r="A43" s="185"/>
      <c r="B43" s="6" t="s">
        <v>3</v>
      </c>
      <c r="C43" s="7" t="s">
        <v>124</v>
      </c>
      <c r="D43" s="8"/>
      <c r="E43" s="8" t="s">
        <v>1</v>
      </c>
      <c r="F43" s="8" t="s">
        <v>2</v>
      </c>
      <c r="G43" s="7">
        <v>12</v>
      </c>
      <c r="H43" s="7">
        <v>17.4</v>
      </c>
      <c r="I43" s="7">
        <v>11.6</v>
      </c>
      <c r="J43" s="7">
        <v>235</v>
      </c>
      <c r="K43" s="9">
        <v>228</v>
      </c>
      <c r="L43" s="45"/>
      <c r="M43" s="45"/>
    </row>
    <row r="44" spans="1:13" ht="15">
      <c r="A44" s="185"/>
      <c r="B44" s="6" t="s">
        <v>18</v>
      </c>
      <c r="C44" s="7" t="s">
        <v>124</v>
      </c>
      <c r="D44" s="8">
        <v>100</v>
      </c>
      <c r="E44" s="8" t="s">
        <v>1</v>
      </c>
      <c r="F44" s="8" t="s">
        <v>2</v>
      </c>
      <c r="G44" s="7">
        <v>0.1</v>
      </c>
      <c r="H44" s="7">
        <v>0.1</v>
      </c>
      <c r="I44" s="7">
        <v>0.1</v>
      </c>
      <c r="J44" s="7">
        <v>234</v>
      </c>
      <c r="K44" s="9">
        <v>234</v>
      </c>
      <c r="L44" s="90">
        <f>100*(J44*(G44+H44+I44)+J45*(G45+H45+I45)+J46*(G46+H46+I46))/(D44*1000)</f>
        <v>25.5996</v>
      </c>
      <c r="M44" s="45"/>
    </row>
    <row r="45" spans="1:13" ht="15">
      <c r="A45" s="185"/>
      <c r="B45" s="6" t="s">
        <v>3</v>
      </c>
      <c r="C45" s="7" t="s">
        <v>124</v>
      </c>
      <c r="D45" s="8"/>
      <c r="E45" s="8" t="s">
        <v>1</v>
      </c>
      <c r="F45" s="8" t="s">
        <v>2</v>
      </c>
      <c r="G45" s="7">
        <v>0.1</v>
      </c>
      <c r="H45" s="7">
        <v>0.5</v>
      </c>
      <c r="I45" s="7">
        <v>3.2</v>
      </c>
      <c r="J45" s="7">
        <v>234</v>
      </c>
      <c r="K45" s="9">
        <v>232</v>
      </c>
      <c r="L45" s="45"/>
      <c r="M45" s="45"/>
    </row>
    <row r="46" spans="1:13" ht="15">
      <c r="A46" s="185"/>
      <c r="B46" s="6" t="s">
        <v>16</v>
      </c>
      <c r="C46" s="7" t="s">
        <v>124</v>
      </c>
      <c r="D46" s="8"/>
      <c r="E46" s="8" t="s">
        <v>1</v>
      </c>
      <c r="F46" s="8" t="s">
        <v>2</v>
      </c>
      <c r="G46" s="7">
        <v>30.9</v>
      </c>
      <c r="H46" s="7">
        <v>36.6</v>
      </c>
      <c r="I46" s="7">
        <v>37.8</v>
      </c>
      <c r="J46" s="7">
        <v>234</v>
      </c>
      <c r="K46" s="9">
        <v>227</v>
      </c>
      <c r="L46" s="45"/>
      <c r="M46" s="45"/>
    </row>
    <row r="47" spans="1:13" ht="15">
      <c r="A47" s="185"/>
      <c r="B47" s="6" t="s">
        <v>19</v>
      </c>
      <c r="C47" s="7" t="s">
        <v>124</v>
      </c>
      <c r="D47" s="8">
        <v>160</v>
      </c>
      <c r="E47" s="8" t="s">
        <v>1</v>
      </c>
      <c r="F47" s="8" t="s">
        <v>2</v>
      </c>
      <c r="G47" s="7">
        <v>18.1</v>
      </c>
      <c r="H47" s="7">
        <v>4.8</v>
      </c>
      <c r="I47" s="7">
        <v>4.2</v>
      </c>
      <c r="J47" s="7">
        <v>235</v>
      </c>
      <c r="K47" s="9">
        <v>231</v>
      </c>
      <c r="L47" s="90">
        <f>100*(J47*(G47+H47+I47)+J48*(G48+H48+I48))/(D47*1000)</f>
        <v>16.655625</v>
      </c>
      <c r="M47" s="45"/>
    </row>
    <row r="48" spans="1:13" ht="15">
      <c r="A48" s="185"/>
      <c r="B48" s="6" t="s">
        <v>3</v>
      </c>
      <c r="C48" s="7" t="s">
        <v>124</v>
      </c>
      <c r="D48" s="8"/>
      <c r="E48" s="8" t="s">
        <v>1</v>
      </c>
      <c r="F48" s="8" t="s">
        <v>2</v>
      </c>
      <c r="G48" s="7">
        <v>51.8</v>
      </c>
      <c r="H48" s="7">
        <v>21.7</v>
      </c>
      <c r="I48" s="7">
        <v>12.8</v>
      </c>
      <c r="J48" s="7">
        <v>235</v>
      </c>
      <c r="K48" s="9">
        <v>229</v>
      </c>
      <c r="L48" s="45"/>
      <c r="M48" s="45"/>
    </row>
    <row r="49" spans="1:13" ht="15.75" thickBot="1">
      <c r="A49" s="190"/>
      <c r="B49" s="10" t="s">
        <v>20</v>
      </c>
      <c r="C49" s="11" t="s">
        <v>124</v>
      </c>
      <c r="D49" s="12">
        <v>63</v>
      </c>
      <c r="E49" s="12" t="s">
        <v>1</v>
      </c>
      <c r="F49" s="12" t="s">
        <v>2</v>
      </c>
      <c r="G49" s="11">
        <v>19.5</v>
      </c>
      <c r="H49" s="11">
        <v>50.4</v>
      </c>
      <c r="I49" s="11">
        <v>30.7</v>
      </c>
      <c r="J49" s="11">
        <v>249</v>
      </c>
      <c r="K49" s="13">
        <v>234</v>
      </c>
      <c r="L49" s="90">
        <f>100*(J49*(G49+H49+I49))/(D49*1000)</f>
        <v>39.76095238095238</v>
      </c>
      <c r="M49" s="45"/>
    </row>
    <row r="50" spans="1:13" ht="15">
      <c r="A50" s="185" t="s">
        <v>108</v>
      </c>
      <c r="B50" s="14" t="s">
        <v>22</v>
      </c>
      <c r="C50" s="15" t="s">
        <v>124</v>
      </c>
      <c r="D50" s="16"/>
      <c r="E50" s="16"/>
      <c r="F50" s="16"/>
      <c r="G50" s="16"/>
      <c r="H50" s="16"/>
      <c r="I50" s="16"/>
      <c r="J50" s="16"/>
      <c r="K50" s="17"/>
      <c r="L50" s="45"/>
      <c r="M50" s="61"/>
    </row>
    <row r="51" spans="1:13" ht="15">
      <c r="A51" s="185"/>
      <c r="B51" s="23" t="s">
        <v>21</v>
      </c>
      <c r="C51" s="7" t="s">
        <v>124</v>
      </c>
      <c r="D51" s="8">
        <v>40</v>
      </c>
      <c r="E51" s="8" t="s">
        <v>1</v>
      </c>
      <c r="F51" s="8" t="s">
        <v>2</v>
      </c>
      <c r="G51" s="7">
        <v>25.4</v>
      </c>
      <c r="H51" s="7">
        <v>7.9</v>
      </c>
      <c r="I51" s="7">
        <v>18.6</v>
      </c>
      <c r="J51" s="7">
        <v>243</v>
      </c>
      <c r="K51" s="9">
        <v>235</v>
      </c>
      <c r="L51" s="90">
        <f>100*(J51*(G51+H51+I51))/(D51*1000)</f>
        <v>31.52925</v>
      </c>
      <c r="M51" s="45"/>
    </row>
    <row r="52" spans="1:13" ht="15">
      <c r="A52" s="185"/>
      <c r="B52" s="23" t="s">
        <v>23</v>
      </c>
      <c r="C52" s="7" t="s">
        <v>124</v>
      </c>
      <c r="D52" s="24">
        <v>250</v>
      </c>
      <c r="E52" s="8" t="s">
        <v>1</v>
      </c>
      <c r="F52" s="8" t="s">
        <v>2</v>
      </c>
      <c r="G52" s="7">
        <v>42.7</v>
      </c>
      <c r="H52" s="7">
        <v>23.4</v>
      </c>
      <c r="I52" s="7">
        <v>22.6</v>
      </c>
      <c r="J52" s="7">
        <v>240</v>
      </c>
      <c r="K52" s="9">
        <v>236</v>
      </c>
      <c r="L52" s="90">
        <f>100*(J52*(G52+H52+I52)+J53*(G53+H53+I53))/(D52*1000)</f>
        <v>13.4784</v>
      </c>
      <c r="M52" s="45"/>
    </row>
    <row r="53" spans="1:13" ht="15">
      <c r="A53" s="185"/>
      <c r="B53" s="23" t="s">
        <v>3</v>
      </c>
      <c r="C53" s="7" t="s">
        <v>124</v>
      </c>
      <c r="D53" s="24"/>
      <c r="E53" s="8" t="s">
        <v>1</v>
      </c>
      <c r="F53" s="8" t="s">
        <v>2</v>
      </c>
      <c r="G53" s="7">
        <v>14.1</v>
      </c>
      <c r="H53" s="7">
        <v>16.3</v>
      </c>
      <c r="I53" s="7">
        <v>21.3</v>
      </c>
      <c r="J53" s="7">
        <v>240</v>
      </c>
      <c r="K53" s="9">
        <v>238</v>
      </c>
      <c r="L53" s="45"/>
      <c r="M53" s="45"/>
    </row>
    <row r="54" spans="1:13" ht="15">
      <c r="A54" s="185"/>
      <c r="B54" s="23" t="s">
        <v>24</v>
      </c>
      <c r="C54" s="7" t="s">
        <v>124</v>
      </c>
      <c r="D54" s="24">
        <v>160</v>
      </c>
      <c r="E54" s="8" t="s">
        <v>1</v>
      </c>
      <c r="F54" s="8" t="s">
        <v>2</v>
      </c>
      <c r="G54" s="7">
        <v>18.2</v>
      </c>
      <c r="H54" s="7">
        <v>13.2</v>
      </c>
      <c r="I54" s="7">
        <v>21.1</v>
      </c>
      <c r="J54" s="7">
        <v>253</v>
      </c>
      <c r="K54" s="9">
        <v>244</v>
      </c>
      <c r="L54" s="90">
        <f>100*(J54*(G54+H54+I54)+J55*(G55+H55+I55))/(D54*1000)</f>
        <v>12.3495625</v>
      </c>
      <c r="M54" s="45"/>
    </row>
    <row r="55" spans="1:13" ht="15">
      <c r="A55" s="185"/>
      <c r="B55" s="23" t="s">
        <v>3</v>
      </c>
      <c r="C55" s="7" t="s">
        <v>124</v>
      </c>
      <c r="D55" s="7"/>
      <c r="E55" s="8" t="s">
        <v>1</v>
      </c>
      <c r="F55" s="8" t="s">
        <v>2</v>
      </c>
      <c r="G55" s="7">
        <v>5.3</v>
      </c>
      <c r="H55" s="7">
        <v>5.2</v>
      </c>
      <c r="I55" s="7">
        <v>15.1</v>
      </c>
      <c r="J55" s="7">
        <v>253</v>
      </c>
      <c r="K55" s="9">
        <v>248</v>
      </c>
      <c r="L55" s="45"/>
      <c r="M55" s="45"/>
    </row>
    <row r="56" spans="1:13" ht="15">
      <c r="A56" s="185"/>
      <c r="B56" s="23" t="s">
        <v>25</v>
      </c>
      <c r="C56" s="7" t="s">
        <v>124</v>
      </c>
      <c r="D56" s="24">
        <v>250</v>
      </c>
      <c r="E56" s="8" t="s">
        <v>1</v>
      </c>
      <c r="F56" s="8" t="s">
        <v>2</v>
      </c>
      <c r="G56" s="7">
        <v>7.2</v>
      </c>
      <c r="H56" s="7">
        <v>6.6</v>
      </c>
      <c r="I56" s="7">
        <v>13.6</v>
      </c>
      <c r="J56" s="7">
        <v>255</v>
      </c>
      <c r="K56" s="9">
        <v>249</v>
      </c>
      <c r="L56" s="90">
        <f>100*(J56*(G56+H56+I56)+J57*(G57+H57+I57))/(D56*1000)</f>
        <v>4.7124</v>
      </c>
      <c r="M56" s="45"/>
    </row>
    <row r="57" spans="1:13" ht="15">
      <c r="A57" s="185"/>
      <c r="B57" s="23" t="s">
        <v>3</v>
      </c>
      <c r="C57" s="7" t="s">
        <v>124</v>
      </c>
      <c r="D57" s="7"/>
      <c r="E57" s="8" t="s">
        <v>1</v>
      </c>
      <c r="F57" s="8" t="s">
        <v>2</v>
      </c>
      <c r="G57" s="7">
        <v>5.7</v>
      </c>
      <c r="H57" s="7">
        <v>8.7</v>
      </c>
      <c r="I57" s="7">
        <v>4.4</v>
      </c>
      <c r="J57" s="7">
        <v>255</v>
      </c>
      <c r="K57" s="9">
        <v>249</v>
      </c>
      <c r="L57" s="45"/>
      <c r="M57" s="45"/>
    </row>
    <row r="58" spans="1:13" ht="15">
      <c r="A58" s="185"/>
      <c r="B58" s="23" t="s">
        <v>26</v>
      </c>
      <c r="C58" s="7" t="s">
        <v>124</v>
      </c>
      <c r="D58" s="8">
        <v>100</v>
      </c>
      <c r="E58" s="8" t="s">
        <v>1</v>
      </c>
      <c r="F58" s="8" t="s">
        <v>2</v>
      </c>
      <c r="G58" s="7">
        <v>25.7</v>
      </c>
      <c r="H58" s="7">
        <v>7.8</v>
      </c>
      <c r="I58" s="7">
        <v>16.9</v>
      </c>
      <c r="J58" s="7">
        <v>248</v>
      </c>
      <c r="K58" s="9">
        <v>235</v>
      </c>
      <c r="L58" s="90">
        <f>100*(J58*(G58+H58+I58))/(D58*1000)</f>
        <v>12.4992</v>
      </c>
      <c r="M58" s="45"/>
    </row>
    <row r="59" spans="1:13" ht="15">
      <c r="A59" s="185"/>
      <c r="B59" s="23" t="s">
        <v>27</v>
      </c>
      <c r="C59" s="7" t="s">
        <v>124</v>
      </c>
      <c r="D59" s="8">
        <v>100</v>
      </c>
      <c r="E59" s="8" t="s">
        <v>1</v>
      </c>
      <c r="F59" s="8" t="s">
        <v>2</v>
      </c>
      <c r="G59" s="7">
        <v>1.3</v>
      </c>
      <c r="H59" s="7">
        <v>26.1</v>
      </c>
      <c r="I59" s="7">
        <v>18.5</v>
      </c>
      <c r="J59" s="7">
        <v>247</v>
      </c>
      <c r="K59" s="9">
        <v>239</v>
      </c>
      <c r="L59" s="90">
        <f>100*(J59*(G59+H59+I59))/(D59*1000)</f>
        <v>11.3373</v>
      </c>
      <c r="M59" s="45"/>
    </row>
    <row r="60" spans="1:13" ht="15">
      <c r="A60" s="185"/>
      <c r="B60" s="23" t="s">
        <v>28</v>
      </c>
      <c r="C60" s="7" t="s">
        <v>124</v>
      </c>
      <c r="D60" s="8">
        <v>160</v>
      </c>
      <c r="E60" s="8" t="s">
        <v>1</v>
      </c>
      <c r="F60" s="8" t="s">
        <v>2</v>
      </c>
      <c r="G60" s="7">
        <v>11.5</v>
      </c>
      <c r="H60" s="7">
        <v>10.9</v>
      </c>
      <c r="I60" s="7">
        <v>10.2</v>
      </c>
      <c r="J60" s="7">
        <v>245</v>
      </c>
      <c r="K60" s="9">
        <v>234</v>
      </c>
      <c r="L60" s="90">
        <f>100*(J60*(G60+H60+I60))/(D60*1000)</f>
        <v>4.9918749999999985</v>
      </c>
      <c r="M60" s="45"/>
    </row>
    <row r="61" spans="1:13" ht="15">
      <c r="A61" s="185"/>
      <c r="B61" s="23" t="s">
        <v>29</v>
      </c>
      <c r="C61" s="7" t="s">
        <v>124</v>
      </c>
      <c r="D61" s="8">
        <v>160</v>
      </c>
      <c r="E61" s="8" t="s">
        <v>1</v>
      </c>
      <c r="F61" s="8" t="s">
        <v>2</v>
      </c>
      <c r="G61" s="7">
        <v>1.5</v>
      </c>
      <c r="H61" s="7">
        <v>0.3</v>
      </c>
      <c r="I61" s="7">
        <v>9.3</v>
      </c>
      <c r="J61" s="7">
        <v>255</v>
      </c>
      <c r="K61" s="9">
        <v>240</v>
      </c>
      <c r="L61" s="90">
        <f>100*(J61*(G61+H61+I61)+J62*(G62+H62+I62))/(D61*1000)</f>
        <v>6.980624999999999</v>
      </c>
      <c r="M61" s="45"/>
    </row>
    <row r="62" spans="1:13" ht="15.75" thickBot="1">
      <c r="A62" s="185"/>
      <c r="B62" s="25" t="s">
        <v>3</v>
      </c>
      <c r="C62" s="19" t="s">
        <v>124</v>
      </c>
      <c r="D62" s="19"/>
      <c r="E62" s="20" t="s">
        <v>1</v>
      </c>
      <c r="F62" s="20" t="s">
        <v>2</v>
      </c>
      <c r="G62" s="19">
        <v>10.2</v>
      </c>
      <c r="H62" s="19">
        <v>15.1</v>
      </c>
      <c r="I62" s="19">
        <v>7.4</v>
      </c>
      <c r="J62" s="19">
        <v>255</v>
      </c>
      <c r="K62" s="21">
        <v>242</v>
      </c>
      <c r="L62" s="45"/>
      <c r="M62" s="45"/>
    </row>
    <row r="63" spans="1:13" ht="15">
      <c r="A63" s="189" t="s">
        <v>108</v>
      </c>
      <c r="B63" s="22" t="s">
        <v>31</v>
      </c>
      <c r="C63" s="3" t="s">
        <v>122</v>
      </c>
      <c r="D63" s="4"/>
      <c r="E63" s="4"/>
      <c r="F63" s="4"/>
      <c r="G63" s="4"/>
      <c r="H63" s="4"/>
      <c r="I63" s="4"/>
      <c r="J63" s="4"/>
      <c r="K63" s="5"/>
      <c r="L63" s="45"/>
      <c r="M63" s="62"/>
    </row>
    <row r="64" spans="1:13" ht="15">
      <c r="A64" s="185"/>
      <c r="B64" s="23" t="s">
        <v>30</v>
      </c>
      <c r="C64" s="7" t="s">
        <v>122</v>
      </c>
      <c r="D64" s="26">
        <v>250</v>
      </c>
      <c r="E64" s="8" t="s">
        <v>1</v>
      </c>
      <c r="F64" s="8" t="s">
        <v>2</v>
      </c>
      <c r="G64" s="7">
        <v>68.9</v>
      </c>
      <c r="H64" s="7">
        <v>49.3</v>
      </c>
      <c r="I64" s="7">
        <v>69.9</v>
      </c>
      <c r="J64" s="7">
        <v>240</v>
      </c>
      <c r="K64" s="9">
        <v>230</v>
      </c>
      <c r="L64" s="90">
        <f>100*(J64*(G64+H64+I64)+J65*(G65+H65+I65))/(D64*1000)</f>
        <v>54.2592</v>
      </c>
      <c r="M64" s="45"/>
    </row>
    <row r="65" spans="1:13" ht="15">
      <c r="A65" s="185"/>
      <c r="B65" s="23" t="s">
        <v>3</v>
      </c>
      <c r="C65" s="7" t="s">
        <v>122</v>
      </c>
      <c r="D65" s="7"/>
      <c r="E65" s="184" t="s">
        <v>123</v>
      </c>
      <c r="F65" s="184"/>
      <c r="G65" s="7">
        <v>110.5</v>
      </c>
      <c r="H65" s="7">
        <v>164.3</v>
      </c>
      <c r="I65" s="7">
        <v>102.3</v>
      </c>
      <c r="J65" s="7">
        <v>240</v>
      </c>
      <c r="K65" s="9">
        <v>226</v>
      </c>
      <c r="L65" s="45"/>
      <c r="M65" s="45"/>
    </row>
    <row r="66" spans="1:13" ht="15">
      <c r="A66" s="185"/>
      <c r="B66" s="23" t="s">
        <v>32</v>
      </c>
      <c r="C66" s="7" t="s">
        <v>122</v>
      </c>
      <c r="D66" s="7">
        <v>250</v>
      </c>
      <c r="E66" s="8" t="s">
        <v>1</v>
      </c>
      <c r="F66" s="8" t="s">
        <v>2</v>
      </c>
      <c r="G66" s="7">
        <v>16</v>
      </c>
      <c r="H66" s="7">
        <v>13.3</v>
      </c>
      <c r="I66" s="7">
        <v>31.5</v>
      </c>
      <c r="J66" s="7">
        <v>253</v>
      </c>
      <c r="K66" s="9">
        <v>246</v>
      </c>
      <c r="L66" s="90">
        <f>100*(J66*(G66+H66+I66))/(D66*1000)</f>
        <v>6.15296</v>
      </c>
      <c r="M66" s="45"/>
    </row>
    <row r="67" spans="1:13" ht="15">
      <c r="A67" s="185"/>
      <c r="B67" s="23" t="s">
        <v>33</v>
      </c>
      <c r="C67" s="7" t="s">
        <v>122</v>
      </c>
      <c r="D67" s="7">
        <v>160</v>
      </c>
      <c r="E67" s="8" t="s">
        <v>1</v>
      </c>
      <c r="F67" s="8" t="s">
        <v>2</v>
      </c>
      <c r="G67" s="7">
        <v>3.8</v>
      </c>
      <c r="H67" s="7">
        <v>0</v>
      </c>
      <c r="I67" s="7">
        <v>1.2</v>
      </c>
      <c r="J67" s="7">
        <v>253</v>
      </c>
      <c r="K67" s="9">
        <v>252</v>
      </c>
      <c r="L67" s="90">
        <f>100*(J67*(G67+H67+I67)+J68*(G68+H68+I68)+J69*(G69+H69+I69))/(D67*1000)</f>
        <v>21.852875</v>
      </c>
      <c r="M67" s="45"/>
    </row>
    <row r="68" spans="1:13" ht="15">
      <c r="A68" s="185"/>
      <c r="B68" s="6" t="s">
        <v>34</v>
      </c>
      <c r="C68" s="7" t="s">
        <v>122</v>
      </c>
      <c r="D68" s="7"/>
      <c r="E68" s="8" t="s">
        <v>1</v>
      </c>
      <c r="F68" s="8" t="s">
        <v>2</v>
      </c>
      <c r="G68" s="7">
        <v>42.3</v>
      </c>
      <c r="H68" s="7">
        <v>42.6</v>
      </c>
      <c r="I68" s="7">
        <v>44.4</v>
      </c>
      <c r="J68" s="7">
        <v>253</v>
      </c>
      <c r="K68" s="9">
        <v>240</v>
      </c>
      <c r="L68" s="45"/>
      <c r="M68" s="45"/>
    </row>
    <row r="69" spans="1:13" ht="15">
      <c r="A69" s="185"/>
      <c r="B69" s="23" t="s">
        <v>35</v>
      </c>
      <c r="C69" s="7" t="s">
        <v>122</v>
      </c>
      <c r="D69" s="7">
        <v>160</v>
      </c>
      <c r="E69" s="8" t="s">
        <v>1</v>
      </c>
      <c r="F69" s="8" t="s">
        <v>2</v>
      </c>
      <c r="G69" s="7">
        <v>1.8</v>
      </c>
      <c r="H69" s="7">
        <v>1.6</v>
      </c>
      <c r="I69" s="7">
        <v>0.5</v>
      </c>
      <c r="J69" s="7">
        <v>253</v>
      </c>
      <c r="K69" s="9">
        <v>248</v>
      </c>
      <c r="L69" s="90">
        <f>100*(J69*(G69+H69+I69))/(D69*1000)</f>
        <v>0.6166875</v>
      </c>
      <c r="M69" s="45"/>
    </row>
    <row r="70" spans="1:13" ht="15">
      <c r="A70" s="185"/>
      <c r="B70" s="23" t="s">
        <v>36</v>
      </c>
      <c r="C70" s="7" t="s">
        <v>122</v>
      </c>
      <c r="D70" s="7">
        <v>160</v>
      </c>
      <c r="E70" s="184" t="s">
        <v>123</v>
      </c>
      <c r="F70" s="184"/>
      <c r="G70" s="7">
        <v>95</v>
      </c>
      <c r="H70" s="7">
        <v>142</v>
      </c>
      <c r="I70" s="7">
        <v>72.1</v>
      </c>
      <c r="J70" s="7">
        <v>252</v>
      </c>
      <c r="K70" s="9">
        <v>240</v>
      </c>
      <c r="L70" s="90">
        <f>100*(J70*(G70+H70+I70))/(D70*1000)</f>
        <v>48.68325000000001</v>
      </c>
      <c r="M70" s="45"/>
    </row>
    <row r="71" spans="1:13" ht="15.75" thickBot="1">
      <c r="A71" s="190"/>
      <c r="B71" s="27" t="s">
        <v>37</v>
      </c>
      <c r="C71" s="11" t="s">
        <v>122</v>
      </c>
      <c r="D71" s="11">
        <v>100</v>
      </c>
      <c r="E71" s="12" t="s">
        <v>1</v>
      </c>
      <c r="F71" s="12" t="s">
        <v>2</v>
      </c>
      <c r="G71" s="11">
        <v>0.4</v>
      </c>
      <c r="H71" s="11">
        <v>24.9</v>
      </c>
      <c r="I71" s="11">
        <v>3.8</v>
      </c>
      <c r="J71" s="11">
        <v>246</v>
      </c>
      <c r="K71" s="13">
        <v>239</v>
      </c>
      <c r="L71" s="90">
        <f>100*(J71*(G71+H71+I71))/(D71*1000)</f>
        <v>7.1586</v>
      </c>
      <c r="M71" s="45"/>
    </row>
    <row r="72" spans="1:13" ht="15">
      <c r="A72" s="185" t="s">
        <v>128</v>
      </c>
      <c r="B72" s="14" t="s">
        <v>126</v>
      </c>
      <c r="C72" s="15" t="s">
        <v>127</v>
      </c>
      <c r="D72" s="16"/>
      <c r="E72" s="16"/>
      <c r="F72" s="16"/>
      <c r="G72" s="16"/>
      <c r="H72" s="16"/>
      <c r="I72" s="16"/>
      <c r="J72" s="16"/>
      <c r="K72" s="17"/>
      <c r="L72" s="45"/>
      <c r="M72" s="63"/>
    </row>
    <row r="73" spans="1:13" ht="15">
      <c r="A73" s="185"/>
      <c r="B73" s="23" t="s">
        <v>38</v>
      </c>
      <c r="C73" s="7" t="s">
        <v>127</v>
      </c>
      <c r="D73" s="26">
        <v>160</v>
      </c>
      <c r="E73" s="20" t="s">
        <v>1</v>
      </c>
      <c r="F73" s="20" t="s">
        <v>2</v>
      </c>
      <c r="G73" s="7">
        <v>21.7</v>
      </c>
      <c r="H73" s="7">
        <v>35.6</v>
      </c>
      <c r="I73" s="7">
        <v>60</v>
      </c>
      <c r="J73" s="7">
        <v>255</v>
      </c>
      <c r="K73" s="9">
        <v>217</v>
      </c>
      <c r="L73" s="90">
        <f>100*(J73*(G73+H73+I73)+J74*(G74+H74+I74))/(D73*1000)</f>
        <v>21.2765625</v>
      </c>
      <c r="M73" s="45"/>
    </row>
    <row r="74" spans="1:13" ht="15">
      <c r="A74" s="185"/>
      <c r="B74" s="23" t="s">
        <v>3</v>
      </c>
      <c r="C74" s="7" t="s">
        <v>127</v>
      </c>
      <c r="D74" s="26"/>
      <c r="E74" s="20" t="s">
        <v>1</v>
      </c>
      <c r="F74" s="20" t="s">
        <v>2</v>
      </c>
      <c r="G74" s="7">
        <v>4.9</v>
      </c>
      <c r="H74" s="7">
        <v>0.1</v>
      </c>
      <c r="I74" s="7">
        <v>11.2</v>
      </c>
      <c r="J74" s="7">
        <v>255</v>
      </c>
      <c r="K74" s="9">
        <v>255</v>
      </c>
      <c r="L74" s="45"/>
      <c r="M74" s="45"/>
    </row>
    <row r="75" spans="1:13" ht="15">
      <c r="A75" s="185"/>
      <c r="B75" s="23" t="s">
        <v>39</v>
      </c>
      <c r="C75" s="7" t="s">
        <v>127</v>
      </c>
      <c r="D75" s="26">
        <v>100</v>
      </c>
      <c r="E75" s="20" t="s">
        <v>1</v>
      </c>
      <c r="F75" s="20" t="s">
        <v>2</v>
      </c>
      <c r="G75" s="7">
        <v>41.3</v>
      </c>
      <c r="H75" s="7">
        <v>6</v>
      </c>
      <c r="I75" s="7">
        <v>2</v>
      </c>
      <c r="J75" s="7">
        <v>232</v>
      </c>
      <c r="K75" s="9">
        <v>214</v>
      </c>
      <c r="L75" s="90">
        <f>100*(J75*(G75+H75+I75))/(D75*1000)</f>
        <v>11.437599999999998</v>
      </c>
      <c r="M75" s="45"/>
    </row>
    <row r="76" spans="1:13" ht="15">
      <c r="A76" s="185"/>
      <c r="B76" s="23" t="s">
        <v>40</v>
      </c>
      <c r="C76" s="7" t="s">
        <v>127</v>
      </c>
      <c r="D76" s="26">
        <v>100</v>
      </c>
      <c r="E76" s="20" t="s">
        <v>1</v>
      </c>
      <c r="F76" s="20" t="s">
        <v>2</v>
      </c>
      <c r="G76" s="7">
        <v>23.5</v>
      </c>
      <c r="H76" s="7">
        <v>77</v>
      </c>
      <c r="I76" s="7">
        <v>32</v>
      </c>
      <c r="J76" s="7">
        <v>251</v>
      </c>
      <c r="K76" s="9">
        <v>209</v>
      </c>
      <c r="L76" s="90">
        <f>100*(J76*(G76+H76+I76)+J77*(G77+H77+I77))/(D76*1000)</f>
        <v>46.0334</v>
      </c>
      <c r="M76" s="45"/>
    </row>
    <row r="77" spans="1:13" ht="15">
      <c r="A77" s="185"/>
      <c r="B77" s="23" t="s">
        <v>3</v>
      </c>
      <c r="C77" s="7" t="s">
        <v>127</v>
      </c>
      <c r="D77" s="26"/>
      <c r="E77" s="20" t="s">
        <v>1</v>
      </c>
      <c r="F77" s="20" t="s">
        <v>2</v>
      </c>
      <c r="G77" s="7">
        <v>18.7</v>
      </c>
      <c r="H77" s="7">
        <v>1.6</v>
      </c>
      <c r="I77" s="7">
        <v>30.6</v>
      </c>
      <c r="J77" s="7">
        <v>251</v>
      </c>
      <c r="K77" s="9">
        <v>246</v>
      </c>
      <c r="L77" s="45"/>
      <c r="M77" s="45"/>
    </row>
    <row r="78" spans="1:13" ht="15">
      <c r="A78" s="185"/>
      <c r="B78" s="23" t="s">
        <v>41</v>
      </c>
      <c r="C78" s="7" t="s">
        <v>127</v>
      </c>
      <c r="D78" s="26">
        <v>100</v>
      </c>
      <c r="E78" s="20" t="s">
        <v>1</v>
      </c>
      <c r="F78" s="20" t="s">
        <v>2</v>
      </c>
      <c r="G78" s="7">
        <v>7.1</v>
      </c>
      <c r="H78" s="7">
        <v>4.7</v>
      </c>
      <c r="I78" s="7">
        <v>4.8</v>
      </c>
      <c r="J78" s="7">
        <v>245</v>
      </c>
      <c r="K78" s="9">
        <v>240</v>
      </c>
      <c r="L78" s="90">
        <f>100*(J78*(G78+H78+I78))/(D78*1000)</f>
        <v>4.067</v>
      </c>
      <c r="M78" s="45"/>
    </row>
    <row r="79" spans="1:13" ht="15">
      <c r="A79" s="185"/>
      <c r="B79" s="23" t="s">
        <v>42</v>
      </c>
      <c r="C79" s="7" t="s">
        <v>127</v>
      </c>
      <c r="D79" s="26">
        <v>160</v>
      </c>
      <c r="E79" s="20" t="s">
        <v>1</v>
      </c>
      <c r="F79" s="20" t="s">
        <v>2</v>
      </c>
      <c r="G79" s="7">
        <v>27.5</v>
      </c>
      <c r="H79" s="7">
        <v>1.8</v>
      </c>
      <c r="I79" s="7">
        <v>29.8</v>
      </c>
      <c r="J79" s="7">
        <v>254</v>
      </c>
      <c r="K79" s="9">
        <v>232</v>
      </c>
      <c r="L79" s="90">
        <f>100*(J79*(G79+H79+I79)+J80*(G80+H80+I80))/(D79*1000)</f>
        <v>28.702</v>
      </c>
      <c r="M79" s="45"/>
    </row>
    <row r="80" spans="1:13" ht="15">
      <c r="A80" s="185"/>
      <c r="B80" s="23" t="s">
        <v>43</v>
      </c>
      <c r="C80" s="7" t="s">
        <v>127</v>
      </c>
      <c r="D80" s="7"/>
      <c r="E80" s="20" t="s">
        <v>1</v>
      </c>
      <c r="F80" s="20" t="s">
        <v>2</v>
      </c>
      <c r="G80" s="7">
        <v>22.8</v>
      </c>
      <c r="H80" s="7">
        <v>44.4</v>
      </c>
      <c r="I80" s="7">
        <v>54.5</v>
      </c>
      <c r="J80" s="7">
        <v>254</v>
      </c>
      <c r="K80" s="9">
        <v>216</v>
      </c>
      <c r="L80" s="45"/>
      <c r="M80" s="45"/>
    </row>
    <row r="81" spans="1:13" ht="15">
      <c r="A81" s="185"/>
      <c r="B81" s="23" t="s">
        <v>44</v>
      </c>
      <c r="C81" s="7" t="s">
        <v>127</v>
      </c>
      <c r="D81" s="7">
        <v>100</v>
      </c>
      <c r="E81" s="20" t="s">
        <v>1</v>
      </c>
      <c r="F81" s="20" t="s">
        <v>2</v>
      </c>
      <c r="G81" s="7">
        <v>41.2</v>
      </c>
      <c r="H81" s="7">
        <v>15.8</v>
      </c>
      <c r="I81" s="7">
        <v>55.5</v>
      </c>
      <c r="J81" s="7">
        <v>252</v>
      </c>
      <c r="K81" s="9">
        <v>233</v>
      </c>
      <c r="L81" s="90">
        <f aca="true" t="shared" si="0" ref="L81:L86">100*(J81*(G81+H81+I81))/(D81*1000)</f>
        <v>28.35</v>
      </c>
      <c r="M81" s="45"/>
    </row>
    <row r="82" spans="1:13" ht="15">
      <c r="A82" s="185"/>
      <c r="B82" s="23" t="s">
        <v>99</v>
      </c>
      <c r="C82" s="7" t="s">
        <v>127</v>
      </c>
      <c r="D82" s="7">
        <v>160</v>
      </c>
      <c r="E82" s="20" t="s">
        <v>1</v>
      </c>
      <c r="F82" s="20" t="s">
        <v>2</v>
      </c>
      <c r="G82" s="7">
        <v>5.7</v>
      </c>
      <c r="H82" s="7">
        <v>0.3</v>
      </c>
      <c r="I82" s="7">
        <v>0.1</v>
      </c>
      <c r="J82" s="7">
        <v>252</v>
      </c>
      <c r="K82" s="9">
        <v>251</v>
      </c>
      <c r="L82" s="90">
        <f t="shared" si="0"/>
        <v>0.9607499999999998</v>
      </c>
      <c r="M82" s="45"/>
    </row>
    <row r="83" spans="1:13" ht="15">
      <c r="A83" s="185"/>
      <c r="B83" s="23" t="s">
        <v>45</v>
      </c>
      <c r="C83" s="7" t="s">
        <v>127</v>
      </c>
      <c r="D83" s="7">
        <v>100</v>
      </c>
      <c r="E83" s="20" t="s">
        <v>1</v>
      </c>
      <c r="F83" s="20" t="s">
        <v>2</v>
      </c>
      <c r="G83" s="7">
        <v>0.8</v>
      </c>
      <c r="H83" s="7">
        <v>0.1</v>
      </c>
      <c r="I83" s="7">
        <v>0.1</v>
      </c>
      <c r="J83" s="7">
        <v>251</v>
      </c>
      <c r="K83" s="9">
        <v>249</v>
      </c>
      <c r="L83" s="90">
        <f t="shared" si="0"/>
        <v>0.251</v>
      </c>
      <c r="M83" s="45"/>
    </row>
    <row r="84" spans="1:13" ht="15">
      <c r="A84" s="185"/>
      <c r="B84" s="23" t="s">
        <v>46</v>
      </c>
      <c r="C84" s="7" t="s">
        <v>127</v>
      </c>
      <c r="D84" s="7">
        <v>160</v>
      </c>
      <c r="E84" s="20" t="s">
        <v>1</v>
      </c>
      <c r="F84" s="20" t="s">
        <v>2</v>
      </c>
      <c r="G84" s="7">
        <v>77.1</v>
      </c>
      <c r="H84" s="7">
        <v>22.8</v>
      </c>
      <c r="I84" s="7">
        <v>18.4</v>
      </c>
      <c r="J84" s="7">
        <v>252</v>
      </c>
      <c r="K84" s="9">
        <v>238</v>
      </c>
      <c r="L84" s="90">
        <f t="shared" si="0"/>
        <v>18.632249999999996</v>
      </c>
      <c r="M84" s="45"/>
    </row>
    <row r="85" spans="1:13" ht="15">
      <c r="A85" s="185"/>
      <c r="B85" s="23" t="s">
        <v>100</v>
      </c>
      <c r="C85" s="7" t="s">
        <v>127</v>
      </c>
      <c r="D85" s="7">
        <v>100</v>
      </c>
      <c r="E85" s="20" t="s">
        <v>1</v>
      </c>
      <c r="F85" s="20" t="s">
        <v>2</v>
      </c>
      <c r="G85" s="7">
        <v>0.1</v>
      </c>
      <c r="H85" s="7">
        <v>0.1</v>
      </c>
      <c r="I85" s="7">
        <v>0.1</v>
      </c>
      <c r="J85" s="7">
        <v>251</v>
      </c>
      <c r="K85" s="9">
        <v>250</v>
      </c>
      <c r="L85" s="90">
        <f t="shared" si="0"/>
        <v>0.0753</v>
      </c>
      <c r="M85" s="45"/>
    </row>
    <row r="86" spans="1:13" ht="15.75" thickBot="1">
      <c r="A86" s="185"/>
      <c r="B86" s="25" t="s">
        <v>101</v>
      </c>
      <c r="C86" s="19" t="s">
        <v>127</v>
      </c>
      <c r="D86" s="19">
        <v>100</v>
      </c>
      <c r="E86" s="20" t="s">
        <v>1</v>
      </c>
      <c r="F86" s="20" t="s">
        <v>2</v>
      </c>
      <c r="G86" s="19">
        <v>0.1</v>
      </c>
      <c r="H86" s="19">
        <v>0.5</v>
      </c>
      <c r="I86" s="19">
        <v>0.1</v>
      </c>
      <c r="J86" s="19">
        <v>251</v>
      </c>
      <c r="K86" s="21">
        <v>250</v>
      </c>
      <c r="L86" s="90">
        <f t="shared" si="0"/>
        <v>0.1757</v>
      </c>
      <c r="M86" s="45"/>
    </row>
    <row r="87" spans="1:13" ht="15">
      <c r="A87" s="189" t="s">
        <v>128</v>
      </c>
      <c r="B87" s="22" t="s">
        <v>22</v>
      </c>
      <c r="C87" s="4"/>
      <c r="D87" s="4"/>
      <c r="E87" s="4"/>
      <c r="F87" s="4"/>
      <c r="G87" s="4"/>
      <c r="H87" s="4"/>
      <c r="I87" s="4"/>
      <c r="J87" s="4"/>
      <c r="K87" s="5"/>
      <c r="L87" s="45"/>
      <c r="M87" s="63"/>
    </row>
    <row r="88" spans="1:13" ht="15">
      <c r="A88" s="185"/>
      <c r="B88" s="23" t="s">
        <v>49</v>
      </c>
      <c r="C88" s="7" t="s">
        <v>127</v>
      </c>
      <c r="D88" s="7">
        <v>160</v>
      </c>
      <c r="E88" s="20" t="s">
        <v>1</v>
      </c>
      <c r="F88" s="20" t="s">
        <v>2</v>
      </c>
      <c r="G88" s="7">
        <v>0.5</v>
      </c>
      <c r="H88" s="7">
        <v>5.3</v>
      </c>
      <c r="I88" s="7">
        <v>3.5</v>
      </c>
      <c r="J88" s="7">
        <v>249</v>
      </c>
      <c r="K88" s="9">
        <v>237</v>
      </c>
      <c r="L88" s="90">
        <f>100*(J88*(G88+H88+I88)+J89*(G89+H89+I89))/(D88*1000)</f>
        <v>4.264125</v>
      </c>
      <c r="M88" s="45"/>
    </row>
    <row r="89" spans="1:13" ht="15">
      <c r="A89" s="185"/>
      <c r="B89" s="23" t="s">
        <v>3</v>
      </c>
      <c r="C89" s="7" t="s">
        <v>127</v>
      </c>
      <c r="D89" s="7"/>
      <c r="E89" s="20" t="s">
        <v>1</v>
      </c>
      <c r="F89" s="20" t="s">
        <v>2</v>
      </c>
      <c r="G89" s="7">
        <v>14.3</v>
      </c>
      <c r="H89" s="7">
        <v>2.8</v>
      </c>
      <c r="I89" s="7">
        <v>1</v>
      </c>
      <c r="J89" s="7">
        <v>249</v>
      </c>
      <c r="K89" s="9">
        <v>235</v>
      </c>
      <c r="L89" s="45"/>
      <c r="M89" s="45"/>
    </row>
    <row r="90" spans="1:13" ht="15">
      <c r="A90" s="185"/>
      <c r="B90" s="23" t="s">
        <v>47</v>
      </c>
      <c r="C90" s="7" t="s">
        <v>124</v>
      </c>
      <c r="D90" s="26">
        <v>100</v>
      </c>
      <c r="E90" s="20" t="s">
        <v>1</v>
      </c>
      <c r="F90" s="20" t="s">
        <v>2</v>
      </c>
      <c r="G90" s="7">
        <v>6.3</v>
      </c>
      <c r="H90" s="7">
        <v>13.5</v>
      </c>
      <c r="I90" s="7">
        <v>7.5</v>
      </c>
      <c r="J90" s="7">
        <v>255</v>
      </c>
      <c r="K90" s="9">
        <v>244</v>
      </c>
      <c r="L90" s="90">
        <f>100*(J90*(G90+H90+I90)+J91*(G91+H91+I91))/(D90*1000)</f>
        <v>7.4715</v>
      </c>
      <c r="M90" s="45"/>
    </row>
    <row r="91" spans="1:13" ht="15">
      <c r="A91" s="185"/>
      <c r="B91" s="23" t="s">
        <v>3</v>
      </c>
      <c r="C91" s="7" t="s">
        <v>124</v>
      </c>
      <c r="D91" s="7"/>
      <c r="E91" s="20" t="s">
        <v>1</v>
      </c>
      <c r="F91" s="20" t="s">
        <v>2</v>
      </c>
      <c r="G91" s="7">
        <v>0</v>
      </c>
      <c r="H91" s="7">
        <v>2</v>
      </c>
      <c r="I91" s="7">
        <v>0</v>
      </c>
      <c r="J91" s="7">
        <v>255</v>
      </c>
      <c r="K91" s="9">
        <v>251</v>
      </c>
      <c r="L91" s="45"/>
      <c r="M91" s="45"/>
    </row>
    <row r="92" spans="1:13" ht="15">
      <c r="A92" s="185"/>
      <c r="B92" s="28" t="s">
        <v>48</v>
      </c>
      <c r="C92" s="7" t="s">
        <v>124</v>
      </c>
      <c r="D92" s="7">
        <v>63</v>
      </c>
      <c r="E92" s="20" t="s">
        <v>1</v>
      </c>
      <c r="F92" s="20" t="s">
        <v>2</v>
      </c>
      <c r="G92" s="7">
        <v>3.1</v>
      </c>
      <c r="H92" s="7">
        <v>11.4</v>
      </c>
      <c r="I92" s="7">
        <v>26</v>
      </c>
      <c r="J92" s="7">
        <v>248</v>
      </c>
      <c r="K92" s="9">
        <v>244</v>
      </c>
      <c r="L92" s="90">
        <f>100*(J92*(G92+H92+I92))/(D92*1000)</f>
        <v>15.942857142857143</v>
      </c>
      <c r="M92" s="45"/>
    </row>
    <row r="93" spans="1:13" ht="15">
      <c r="A93" s="185"/>
      <c r="B93" s="23" t="s">
        <v>102</v>
      </c>
      <c r="C93" s="7" t="s">
        <v>124</v>
      </c>
      <c r="D93" s="7">
        <v>250</v>
      </c>
      <c r="E93" s="20" t="s">
        <v>1</v>
      </c>
      <c r="F93" s="20" t="s">
        <v>2</v>
      </c>
      <c r="G93" s="7">
        <v>0</v>
      </c>
      <c r="H93" s="7">
        <v>0</v>
      </c>
      <c r="I93" s="7">
        <v>3.5</v>
      </c>
      <c r="J93" s="7">
        <v>247</v>
      </c>
      <c r="K93" s="9">
        <v>245</v>
      </c>
      <c r="L93" s="90">
        <f>100*(J93*(G93+H93+I93))/(D93*1000)</f>
        <v>0.3458</v>
      </c>
      <c r="M93" s="45"/>
    </row>
    <row r="94" spans="1:13" ht="15">
      <c r="A94" s="185"/>
      <c r="B94" s="23" t="s">
        <v>50</v>
      </c>
      <c r="C94" s="7" t="s">
        <v>124</v>
      </c>
      <c r="D94" s="7">
        <v>250</v>
      </c>
      <c r="E94" s="20" t="s">
        <v>1</v>
      </c>
      <c r="F94" s="20" t="s">
        <v>2</v>
      </c>
      <c r="G94" s="7">
        <v>24.2</v>
      </c>
      <c r="H94" s="7">
        <v>24.1</v>
      </c>
      <c r="I94" s="7">
        <v>23.5</v>
      </c>
      <c r="J94" s="7">
        <v>250</v>
      </c>
      <c r="K94" s="9">
        <v>245</v>
      </c>
      <c r="L94" s="90">
        <f>100*(J94*(G94+H94+I94)+J95*(G95+H95+I95))/(D94*1000)</f>
        <v>11.61</v>
      </c>
      <c r="M94" s="45"/>
    </row>
    <row r="95" spans="1:13" ht="15.75" thickBot="1">
      <c r="A95" s="190"/>
      <c r="B95" s="27" t="s">
        <v>3</v>
      </c>
      <c r="C95" s="11" t="s">
        <v>124</v>
      </c>
      <c r="D95" s="11"/>
      <c r="E95" s="12" t="s">
        <v>1</v>
      </c>
      <c r="F95" s="12" t="s">
        <v>2</v>
      </c>
      <c r="G95" s="11">
        <v>16.1</v>
      </c>
      <c r="H95" s="11">
        <v>4.7</v>
      </c>
      <c r="I95" s="11">
        <v>23.5</v>
      </c>
      <c r="J95" s="11">
        <v>250</v>
      </c>
      <c r="K95" s="13">
        <v>211</v>
      </c>
      <c r="L95" s="45"/>
      <c r="M95" s="45"/>
    </row>
    <row r="96" spans="1:13" ht="15">
      <c r="A96" s="183" t="s">
        <v>129</v>
      </c>
      <c r="B96" s="14" t="s">
        <v>130</v>
      </c>
      <c r="C96" s="29" t="s">
        <v>131</v>
      </c>
      <c r="D96" s="16"/>
      <c r="E96" s="16"/>
      <c r="F96" s="16"/>
      <c r="G96" s="16"/>
      <c r="H96" s="16"/>
      <c r="I96" s="16"/>
      <c r="J96" s="16"/>
      <c r="K96" s="17"/>
      <c r="L96" s="45"/>
      <c r="M96" s="63"/>
    </row>
    <row r="97" spans="1:13" ht="15">
      <c r="A97" s="180"/>
      <c r="B97" s="23" t="s">
        <v>104</v>
      </c>
      <c r="C97" s="26" t="s">
        <v>131</v>
      </c>
      <c r="D97" s="7">
        <v>160</v>
      </c>
      <c r="E97" s="8" t="s">
        <v>1</v>
      </c>
      <c r="F97" s="8" t="s">
        <v>2</v>
      </c>
      <c r="G97" s="7">
        <v>3.7</v>
      </c>
      <c r="H97" s="7">
        <v>12.5</v>
      </c>
      <c r="I97" s="7">
        <v>28.5</v>
      </c>
      <c r="J97" s="7">
        <v>251</v>
      </c>
      <c r="K97" s="9">
        <v>230</v>
      </c>
      <c r="L97" s="90">
        <f>100*(J97*(G97+H97+I97))/(D97*1000)</f>
        <v>7.0123125</v>
      </c>
      <c r="M97" s="45"/>
    </row>
    <row r="98" spans="1:13" ht="15.75" thickBot="1">
      <c r="A98" s="181"/>
      <c r="B98" s="25" t="s">
        <v>51</v>
      </c>
      <c r="C98" s="30" t="s">
        <v>131</v>
      </c>
      <c r="D98" s="19">
        <v>250</v>
      </c>
      <c r="E98" s="20" t="s">
        <v>1</v>
      </c>
      <c r="F98" s="20" t="s">
        <v>2</v>
      </c>
      <c r="G98" s="19">
        <v>8.1</v>
      </c>
      <c r="H98" s="19">
        <v>16.8</v>
      </c>
      <c r="I98" s="19">
        <v>13.8</v>
      </c>
      <c r="J98" s="19">
        <v>236</v>
      </c>
      <c r="K98" s="21">
        <v>225</v>
      </c>
      <c r="L98" s="90">
        <f>100*(J98*(G98+H98+I98))/(D98*1000)</f>
        <v>3.6532800000000005</v>
      </c>
      <c r="M98" s="45"/>
    </row>
    <row r="99" spans="1:13" ht="15">
      <c r="A99" s="179" t="s">
        <v>129</v>
      </c>
      <c r="B99" s="22" t="s">
        <v>53</v>
      </c>
      <c r="C99" s="31" t="s">
        <v>132</v>
      </c>
      <c r="D99" s="4"/>
      <c r="E99" s="4"/>
      <c r="F99" s="4"/>
      <c r="G99" s="4"/>
      <c r="H99" s="4"/>
      <c r="I99" s="4"/>
      <c r="J99" s="4"/>
      <c r="K99" s="5"/>
      <c r="L99" s="45"/>
      <c r="M99" s="63"/>
    </row>
    <row r="100" spans="1:13" ht="15">
      <c r="A100" s="180"/>
      <c r="B100" s="23" t="s">
        <v>52</v>
      </c>
      <c r="C100" s="26" t="s">
        <v>132</v>
      </c>
      <c r="D100" s="7">
        <v>100</v>
      </c>
      <c r="E100" s="8" t="s">
        <v>1</v>
      </c>
      <c r="F100" s="8" t="s">
        <v>2</v>
      </c>
      <c r="G100" s="7">
        <v>24.4</v>
      </c>
      <c r="H100" s="7">
        <v>17.2</v>
      </c>
      <c r="I100" s="7">
        <v>3.4</v>
      </c>
      <c r="J100" s="7">
        <v>248</v>
      </c>
      <c r="K100" s="9">
        <v>231</v>
      </c>
      <c r="L100" s="90">
        <f>100*(J100*(G100+H100+I100)+J101*(G101+H101+I101))/(D100*1000)</f>
        <v>20.261599999999998</v>
      </c>
      <c r="M100" s="45"/>
    </row>
    <row r="101" spans="1:13" ht="15">
      <c r="A101" s="180"/>
      <c r="B101" s="23" t="s">
        <v>3</v>
      </c>
      <c r="C101" s="26" t="s">
        <v>132</v>
      </c>
      <c r="D101" s="7"/>
      <c r="E101" s="8" t="s">
        <v>1</v>
      </c>
      <c r="F101" s="8" t="s">
        <v>2</v>
      </c>
      <c r="G101" s="7">
        <v>17.3</v>
      </c>
      <c r="H101" s="7">
        <v>1.3</v>
      </c>
      <c r="I101" s="7">
        <v>18.1</v>
      </c>
      <c r="J101" s="7">
        <v>248</v>
      </c>
      <c r="K101" s="9">
        <v>234</v>
      </c>
      <c r="L101" s="45"/>
      <c r="M101" s="45"/>
    </row>
    <row r="102" spans="1:13" ht="15">
      <c r="A102" s="180"/>
      <c r="B102" s="23" t="s">
        <v>54</v>
      </c>
      <c r="C102" s="26" t="s">
        <v>132</v>
      </c>
      <c r="D102" s="7">
        <v>160</v>
      </c>
      <c r="E102" s="8" t="s">
        <v>1</v>
      </c>
      <c r="F102" s="8" t="s">
        <v>2</v>
      </c>
      <c r="G102" s="7">
        <v>31.5</v>
      </c>
      <c r="H102" s="7">
        <v>12.4</v>
      </c>
      <c r="I102" s="7">
        <v>10.3</v>
      </c>
      <c r="J102" s="7">
        <v>245</v>
      </c>
      <c r="K102" s="9">
        <v>226</v>
      </c>
      <c r="L102" s="90">
        <f>100*(J102*(G102+H102+I102))/(D102*1000)</f>
        <v>8.299375</v>
      </c>
      <c r="M102" s="45"/>
    </row>
    <row r="103" spans="1:13" ht="15">
      <c r="A103" s="180"/>
      <c r="B103" s="23" t="s">
        <v>55</v>
      </c>
      <c r="C103" s="26" t="s">
        <v>132</v>
      </c>
      <c r="D103" s="7">
        <v>100</v>
      </c>
      <c r="E103" s="8" t="s">
        <v>1</v>
      </c>
      <c r="F103" s="8" t="s">
        <v>2</v>
      </c>
      <c r="G103" s="7">
        <v>15.4</v>
      </c>
      <c r="H103" s="7">
        <v>19.6</v>
      </c>
      <c r="I103" s="7">
        <v>18.8</v>
      </c>
      <c r="J103" s="7">
        <v>246</v>
      </c>
      <c r="K103" s="9">
        <v>240</v>
      </c>
      <c r="L103" s="90">
        <f>100*(J103*(G103+H103+I103)+J104*(G104+H104+I104))/(D103*1000)</f>
        <v>25.2888</v>
      </c>
      <c r="M103" s="45"/>
    </row>
    <row r="104" spans="1:13" ht="15">
      <c r="A104" s="180"/>
      <c r="B104" s="23" t="s">
        <v>3</v>
      </c>
      <c r="C104" s="26" t="s">
        <v>132</v>
      </c>
      <c r="D104" s="7"/>
      <c r="E104" s="8" t="s">
        <v>1</v>
      </c>
      <c r="F104" s="8" t="s">
        <v>2</v>
      </c>
      <c r="G104" s="7">
        <v>8</v>
      </c>
      <c r="H104" s="7">
        <v>21.3</v>
      </c>
      <c r="I104" s="7">
        <v>19.7</v>
      </c>
      <c r="J104" s="7">
        <v>246</v>
      </c>
      <c r="K104" s="9">
        <v>231</v>
      </c>
      <c r="L104" s="45"/>
      <c r="M104" s="45"/>
    </row>
    <row r="105" spans="1:13" ht="15">
      <c r="A105" s="180"/>
      <c r="B105" s="23" t="s">
        <v>56</v>
      </c>
      <c r="C105" s="26" t="s">
        <v>132</v>
      </c>
      <c r="D105" s="7">
        <v>250</v>
      </c>
      <c r="E105" s="8" t="s">
        <v>1</v>
      </c>
      <c r="F105" s="8" t="s">
        <v>2</v>
      </c>
      <c r="G105" s="7">
        <v>8.4</v>
      </c>
      <c r="H105" s="7">
        <v>28.7</v>
      </c>
      <c r="I105" s="7">
        <v>10.8</v>
      </c>
      <c r="J105" s="7">
        <v>236</v>
      </c>
      <c r="K105" s="9">
        <v>230</v>
      </c>
      <c r="L105" s="90">
        <f>100*(J105*(G105+H105+I105)+J106*(G106+H106+I106)+J107*(G107+H107+I107))/(D105*1000)</f>
        <v>16.604960000000005</v>
      </c>
      <c r="M105" s="45"/>
    </row>
    <row r="106" spans="1:13" ht="15">
      <c r="A106" s="180"/>
      <c r="B106" s="23" t="s">
        <v>3</v>
      </c>
      <c r="C106" s="26" t="s">
        <v>132</v>
      </c>
      <c r="D106" s="7"/>
      <c r="E106" s="8" t="s">
        <v>1</v>
      </c>
      <c r="F106" s="8" t="s">
        <v>2</v>
      </c>
      <c r="G106" s="7">
        <v>16.6</v>
      </c>
      <c r="H106" s="7">
        <v>13.1</v>
      </c>
      <c r="I106" s="7">
        <v>12.5</v>
      </c>
      <c r="J106" s="7">
        <v>236</v>
      </c>
      <c r="K106" s="9">
        <v>223</v>
      </c>
      <c r="L106" s="45"/>
      <c r="M106" s="45"/>
    </row>
    <row r="107" spans="1:13" ht="15">
      <c r="A107" s="180"/>
      <c r="B107" s="23" t="s">
        <v>16</v>
      </c>
      <c r="C107" s="26" t="s">
        <v>132</v>
      </c>
      <c r="D107" s="7"/>
      <c r="E107" s="8" t="s">
        <v>1</v>
      </c>
      <c r="F107" s="8" t="s">
        <v>2</v>
      </c>
      <c r="G107" s="7">
        <v>20.1</v>
      </c>
      <c r="H107" s="7">
        <v>15.1</v>
      </c>
      <c r="I107" s="7">
        <v>50.6</v>
      </c>
      <c r="J107" s="7">
        <v>236</v>
      </c>
      <c r="K107" s="9">
        <v>201</v>
      </c>
      <c r="L107" s="45"/>
      <c r="M107" s="45"/>
    </row>
    <row r="108" spans="1:13" ht="15">
      <c r="A108" s="180"/>
      <c r="B108" s="23" t="s">
        <v>57</v>
      </c>
      <c r="C108" s="26" t="s">
        <v>132</v>
      </c>
      <c r="D108" s="7">
        <v>250</v>
      </c>
      <c r="E108" s="8" t="s">
        <v>1</v>
      </c>
      <c r="F108" s="8" t="s">
        <v>2</v>
      </c>
      <c r="G108" s="7">
        <v>65.8</v>
      </c>
      <c r="H108" s="7">
        <v>27.8</v>
      </c>
      <c r="I108" s="7">
        <v>30.2</v>
      </c>
      <c r="J108" s="7">
        <v>257</v>
      </c>
      <c r="K108" s="9">
        <v>232</v>
      </c>
      <c r="L108" s="90">
        <f>100*(J108*(G108+H108+I108))/(D108*1000)</f>
        <v>12.72664</v>
      </c>
      <c r="M108" s="45"/>
    </row>
    <row r="109" spans="1:13" ht="15.75" thickBot="1">
      <c r="A109" s="182"/>
      <c r="B109" s="27" t="s">
        <v>103</v>
      </c>
      <c r="C109" s="32" t="s">
        <v>132</v>
      </c>
      <c r="D109" s="11">
        <v>100</v>
      </c>
      <c r="E109" s="12" t="s">
        <v>1</v>
      </c>
      <c r="F109" s="12" t="s">
        <v>2</v>
      </c>
      <c r="G109" s="11">
        <v>31.1</v>
      </c>
      <c r="H109" s="11">
        <v>76.2</v>
      </c>
      <c r="I109" s="11">
        <v>30.4</v>
      </c>
      <c r="J109" s="11">
        <v>247</v>
      </c>
      <c r="K109" s="13">
        <v>232</v>
      </c>
      <c r="L109" s="90">
        <f>100*(J109*(G109+H109+I109))/(D109*1000)</f>
        <v>34.0119</v>
      </c>
      <c r="M109" s="45"/>
    </row>
    <row r="110" spans="1:13" ht="15">
      <c r="A110" s="183" t="s">
        <v>133</v>
      </c>
      <c r="B110" s="14" t="s">
        <v>59</v>
      </c>
      <c r="C110" s="15" t="s">
        <v>134</v>
      </c>
      <c r="D110" s="16"/>
      <c r="E110" s="16"/>
      <c r="F110" s="16"/>
      <c r="G110" s="16"/>
      <c r="H110" s="16"/>
      <c r="I110" s="16"/>
      <c r="J110" s="16"/>
      <c r="K110" s="17"/>
      <c r="L110" s="45"/>
      <c r="M110" s="63"/>
    </row>
    <row r="111" spans="1:13" ht="15">
      <c r="A111" s="180"/>
      <c r="B111" s="23" t="s">
        <v>58</v>
      </c>
      <c r="C111" s="7" t="s">
        <v>134</v>
      </c>
      <c r="D111" s="7">
        <v>160</v>
      </c>
      <c r="E111" s="8" t="s">
        <v>1</v>
      </c>
      <c r="F111" s="8" t="s">
        <v>2</v>
      </c>
      <c r="G111" s="7">
        <v>7.5</v>
      </c>
      <c r="H111" s="7">
        <v>2.4</v>
      </c>
      <c r="I111" s="7">
        <v>4.1</v>
      </c>
      <c r="J111" s="7">
        <v>233</v>
      </c>
      <c r="K111" s="9">
        <v>225</v>
      </c>
      <c r="L111" s="90">
        <f>100*(J111*(G111+H111+I111)+J112*(G112+H112+I112))/(D111*1000)</f>
        <v>3.0726875</v>
      </c>
      <c r="M111" s="45"/>
    </row>
    <row r="112" spans="1:13" ht="15">
      <c r="A112" s="180"/>
      <c r="B112" s="23" t="s">
        <v>3</v>
      </c>
      <c r="C112" s="7" t="s">
        <v>134</v>
      </c>
      <c r="D112" s="7"/>
      <c r="E112" s="8" t="s">
        <v>1</v>
      </c>
      <c r="F112" s="8" t="s">
        <v>2</v>
      </c>
      <c r="G112" s="7">
        <v>0.3</v>
      </c>
      <c r="H112" s="7">
        <v>0.6</v>
      </c>
      <c r="I112" s="7">
        <v>6.2</v>
      </c>
      <c r="J112" s="7">
        <v>233</v>
      </c>
      <c r="K112" s="9">
        <v>224</v>
      </c>
      <c r="L112" s="45"/>
      <c r="M112" s="45"/>
    </row>
    <row r="113" spans="1:13" ht="15">
      <c r="A113" s="180"/>
      <c r="B113" s="23" t="s">
        <v>60</v>
      </c>
      <c r="C113" s="7" t="s">
        <v>134</v>
      </c>
      <c r="D113" s="7">
        <v>160</v>
      </c>
      <c r="E113" s="8" t="s">
        <v>1</v>
      </c>
      <c r="F113" s="8" t="s">
        <v>2</v>
      </c>
      <c r="G113" s="7">
        <v>11.4</v>
      </c>
      <c r="H113" s="7">
        <v>32.2</v>
      </c>
      <c r="I113" s="7">
        <v>5.1</v>
      </c>
      <c r="J113" s="7">
        <v>243</v>
      </c>
      <c r="K113" s="9">
        <v>219</v>
      </c>
      <c r="L113" s="90">
        <f>100*(J113*(G113+H113+I113)+J114*(G114+H114+I114))/(D113*1000)</f>
        <v>9.385875000000002</v>
      </c>
      <c r="M113" s="45"/>
    </row>
    <row r="114" spans="1:13" ht="15">
      <c r="A114" s="180"/>
      <c r="B114" s="23" t="s">
        <v>3</v>
      </c>
      <c r="C114" s="7" t="s">
        <v>134</v>
      </c>
      <c r="D114" s="7"/>
      <c r="E114" s="8" t="s">
        <v>1</v>
      </c>
      <c r="F114" s="8" t="s">
        <v>2</v>
      </c>
      <c r="G114" s="7">
        <v>7</v>
      </c>
      <c r="H114" s="7">
        <v>5.8</v>
      </c>
      <c r="I114" s="7">
        <v>0.3</v>
      </c>
      <c r="J114" s="7">
        <v>243</v>
      </c>
      <c r="K114" s="9">
        <v>223</v>
      </c>
      <c r="L114" s="45"/>
      <c r="M114" s="45"/>
    </row>
    <row r="115" spans="1:13" ht="15">
      <c r="A115" s="180"/>
      <c r="B115" s="23" t="s">
        <v>61</v>
      </c>
      <c r="C115" s="7" t="s">
        <v>134</v>
      </c>
      <c r="D115" s="7">
        <v>63</v>
      </c>
      <c r="E115" s="8" t="s">
        <v>1</v>
      </c>
      <c r="F115" s="8" t="s">
        <v>2</v>
      </c>
      <c r="G115" s="7">
        <v>3.2</v>
      </c>
      <c r="H115" s="7">
        <v>3.3</v>
      </c>
      <c r="I115" s="7">
        <v>3.5</v>
      </c>
      <c r="J115" s="7">
        <v>244</v>
      </c>
      <c r="K115" s="9">
        <v>240</v>
      </c>
      <c r="L115" s="90">
        <f>100*(J115*(G115+H115+I115))/(D115*1000)</f>
        <v>3.873015873015873</v>
      </c>
      <c r="M115" s="45"/>
    </row>
    <row r="116" spans="1:13" ht="15.75" thickBot="1">
      <c r="A116" s="181"/>
      <c r="B116" s="25" t="s">
        <v>62</v>
      </c>
      <c r="C116" s="19" t="s">
        <v>134</v>
      </c>
      <c r="D116" s="19">
        <v>63</v>
      </c>
      <c r="E116" s="20" t="s">
        <v>1</v>
      </c>
      <c r="F116" s="20" t="s">
        <v>2</v>
      </c>
      <c r="G116" s="19">
        <v>2.2</v>
      </c>
      <c r="H116" s="19">
        <v>2.6</v>
      </c>
      <c r="I116" s="19">
        <v>3</v>
      </c>
      <c r="J116" s="19">
        <v>242</v>
      </c>
      <c r="K116" s="21">
        <v>235</v>
      </c>
      <c r="L116" s="90">
        <f>100*(J116*(G116+H116+I116))/(D116*1000)</f>
        <v>2.9961904761904763</v>
      </c>
      <c r="M116" s="45"/>
    </row>
    <row r="117" spans="1:13" ht="15">
      <c r="A117" s="179" t="s">
        <v>135</v>
      </c>
      <c r="B117" s="3" t="s">
        <v>152</v>
      </c>
      <c r="C117" s="4"/>
      <c r="D117" s="4"/>
      <c r="E117" s="4"/>
      <c r="F117" s="4"/>
      <c r="G117" s="4"/>
      <c r="H117" s="4"/>
      <c r="I117" s="4"/>
      <c r="J117" s="4"/>
      <c r="K117" s="5"/>
      <c r="L117" s="45"/>
      <c r="M117" s="63"/>
    </row>
    <row r="118" spans="1:13" ht="15">
      <c r="A118" s="180"/>
      <c r="B118" s="23" t="s">
        <v>63</v>
      </c>
      <c r="C118" s="7" t="s">
        <v>136</v>
      </c>
      <c r="D118" s="26">
        <v>100</v>
      </c>
      <c r="E118" s="8" t="s">
        <v>1</v>
      </c>
      <c r="F118" s="8" t="s">
        <v>2</v>
      </c>
      <c r="G118" s="7">
        <v>8.3</v>
      </c>
      <c r="H118" s="7">
        <v>7.5</v>
      </c>
      <c r="I118" s="7">
        <v>0.1</v>
      </c>
      <c r="J118" s="7">
        <v>237</v>
      </c>
      <c r="K118" s="9">
        <v>222</v>
      </c>
      <c r="L118" s="90">
        <f>100*(J118*(G118+H118+I118))/(D118*1000)</f>
        <v>3.7683</v>
      </c>
      <c r="M118" s="45"/>
    </row>
    <row r="119" spans="1:13" ht="15">
      <c r="A119" s="180"/>
      <c r="B119" s="23" t="s">
        <v>64</v>
      </c>
      <c r="C119" s="7" t="s">
        <v>136</v>
      </c>
      <c r="D119" s="26">
        <v>160</v>
      </c>
      <c r="E119" s="8" t="s">
        <v>1</v>
      </c>
      <c r="F119" s="8" t="s">
        <v>2</v>
      </c>
      <c r="G119" s="7">
        <v>13.6</v>
      </c>
      <c r="H119" s="7">
        <v>11.7</v>
      </c>
      <c r="I119" s="7">
        <v>8.6</v>
      </c>
      <c r="J119" s="7">
        <v>248</v>
      </c>
      <c r="K119" s="9">
        <v>240</v>
      </c>
      <c r="L119" s="90">
        <f>100*(J119*(G119+H119+I119)+J120*(G120+H120+I120))/(D119*1000)</f>
        <v>6.913</v>
      </c>
      <c r="M119" s="45"/>
    </row>
    <row r="120" spans="1:13" ht="15">
      <c r="A120" s="180"/>
      <c r="B120" s="23" t="s">
        <v>3</v>
      </c>
      <c r="C120" s="7" t="s">
        <v>136</v>
      </c>
      <c r="D120" s="7"/>
      <c r="E120" s="8" t="s">
        <v>1</v>
      </c>
      <c r="F120" s="8" t="s">
        <v>2</v>
      </c>
      <c r="G120" s="7">
        <v>1.9</v>
      </c>
      <c r="H120" s="7">
        <v>8.1</v>
      </c>
      <c r="I120" s="7">
        <v>0.7</v>
      </c>
      <c r="J120" s="7">
        <v>248</v>
      </c>
      <c r="K120" s="9">
        <v>238</v>
      </c>
      <c r="L120" s="45"/>
      <c r="M120" s="45"/>
    </row>
    <row r="121" spans="1:13" ht="15">
      <c r="A121" s="180"/>
      <c r="B121" s="23" t="s">
        <v>65</v>
      </c>
      <c r="C121" s="7" t="s">
        <v>137</v>
      </c>
      <c r="D121" s="7">
        <v>40</v>
      </c>
      <c r="E121" s="8" t="s">
        <v>1</v>
      </c>
      <c r="F121" s="8" t="s">
        <v>2</v>
      </c>
      <c r="G121" s="7">
        <v>1</v>
      </c>
      <c r="H121" s="7">
        <v>19.1</v>
      </c>
      <c r="I121" s="7">
        <v>18.3</v>
      </c>
      <c r="J121" s="7">
        <v>247</v>
      </c>
      <c r="K121" s="9">
        <v>238</v>
      </c>
      <c r="L121" s="90">
        <f>100*(J121*(G121+H121+I121))/(D121*1000)</f>
        <v>23.712000000000003</v>
      </c>
      <c r="M121" s="45"/>
    </row>
    <row r="122" spans="1:13" ht="15">
      <c r="A122" s="180"/>
      <c r="B122" s="23" t="s">
        <v>66</v>
      </c>
      <c r="C122" s="7" t="s">
        <v>137</v>
      </c>
      <c r="D122" s="7">
        <v>60</v>
      </c>
      <c r="E122" s="8" t="s">
        <v>1</v>
      </c>
      <c r="F122" s="8" t="s">
        <v>2</v>
      </c>
      <c r="G122" s="7">
        <v>6.1</v>
      </c>
      <c r="H122" s="7">
        <v>1.3</v>
      </c>
      <c r="I122" s="7">
        <v>6.6</v>
      </c>
      <c r="J122" s="7">
        <v>248</v>
      </c>
      <c r="K122" s="9">
        <v>240</v>
      </c>
      <c r="L122" s="90">
        <f>100*(J122*(G122+H122+I122))/(D122*1000)</f>
        <v>5.786666666666667</v>
      </c>
      <c r="M122" s="45"/>
    </row>
    <row r="123" spans="1:13" ht="15.75" thickBot="1">
      <c r="A123" s="182"/>
      <c r="B123" s="27" t="s">
        <v>67</v>
      </c>
      <c r="C123" s="11" t="s">
        <v>136</v>
      </c>
      <c r="D123" s="11">
        <v>160</v>
      </c>
      <c r="E123" s="12" t="s">
        <v>1</v>
      </c>
      <c r="F123" s="12" t="s">
        <v>2</v>
      </c>
      <c r="G123" s="11">
        <v>2.6</v>
      </c>
      <c r="H123" s="11">
        <v>0</v>
      </c>
      <c r="I123" s="11">
        <v>0</v>
      </c>
      <c r="J123" s="11">
        <v>246</v>
      </c>
      <c r="K123" s="13">
        <v>235</v>
      </c>
      <c r="L123" s="90">
        <f>100*(J123*(G123+H123+I123))/(D123*1000)</f>
        <v>0.39975</v>
      </c>
      <c r="M123" s="45"/>
    </row>
    <row r="124" spans="1:13" s="97" customFormat="1" ht="15">
      <c r="A124" s="186" t="s">
        <v>138</v>
      </c>
      <c r="B124" s="91" t="s">
        <v>139</v>
      </c>
      <c r="C124" s="92" t="s">
        <v>140</v>
      </c>
      <c r="D124" s="93"/>
      <c r="E124" s="93"/>
      <c r="F124" s="93"/>
      <c r="G124" s="93"/>
      <c r="H124" s="93"/>
      <c r="I124" s="93"/>
      <c r="J124" s="93"/>
      <c r="K124" s="94"/>
      <c r="L124" s="95"/>
      <c r="M124" s="96"/>
    </row>
    <row r="125" spans="1:13" s="97" customFormat="1" ht="15">
      <c r="A125" s="187"/>
      <c r="B125" s="98" t="s">
        <v>68</v>
      </c>
      <c r="C125" s="99" t="s">
        <v>140</v>
      </c>
      <c r="D125" s="100">
        <v>160</v>
      </c>
      <c r="E125" s="101" t="s">
        <v>1</v>
      </c>
      <c r="F125" s="101" t="s">
        <v>2</v>
      </c>
      <c r="G125" s="100">
        <v>12.5</v>
      </c>
      <c r="H125" s="100">
        <v>16.7</v>
      </c>
      <c r="I125" s="100">
        <v>25.6</v>
      </c>
      <c r="J125" s="100">
        <v>248</v>
      </c>
      <c r="K125" s="102">
        <v>238</v>
      </c>
      <c r="L125" s="103">
        <f>100*(J125*(G125+H125+I125)+J126*(G126+H126+I126))/(D125*1000)</f>
        <v>18.9875</v>
      </c>
      <c r="M125" s="95"/>
    </row>
    <row r="126" spans="1:13" s="97" customFormat="1" ht="15">
      <c r="A126" s="187"/>
      <c r="B126" s="98" t="s">
        <v>3</v>
      </c>
      <c r="C126" s="99" t="s">
        <v>140</v>
      </c>
      <c r="D126" s="100"/>
      <c r="E126" s="101" t="s">
        <v>1</v>
      </c>
      <c r="F126" s="101" t="s">
        <v>2</v>
      </c>
      <c r="G126" s="100">
        <v>28.2</v>
      </c>
      <c r="H126" s="100">
        <v>12.9</v>
      </c>
      <c r="I126" s="100">
        <v>26.6</v>
      </c>
      <c r="J126" s="100">
        <v>248</v>
      </c>
      <c r="K126" s="102">
        <v>225</v>
      </c>
      <c r="L126" s="95"/>
      <c r="M126" s="95"/>
    </row>
    <row r="127" spans="1:13" s="97" customFormat="1" ht="15">
      <c r="A127" s="187"/>
      <c r="B127" s="98" t="s">
        <v>96</v>
      </c>
      <c r="C127" s="99" t="s">
        <v>140</v>
      </c>
      <c r="D127" s="100">
        <v>63</v>
      </c>
      <c r="E127" s="101" t="s">
        <v>1</v>
      </c>
      <c r="F127" s="101" t="s">
        <v>2</v>
      </c>
      <c r="G127" s="100">
        <v>0.4</v>
      </c>
      <c r="H127" s="100">
        <v>4.8</v>
      </c>
      <c r="I127" s="100">
        <v>0.9</v>
      </c>
      <c r="J127" s="100">
        <v>236</v>
      </c>
      <c r="K127" s="102">
        <v>230</v>
      </c>
      <c r="L127" s="90">
        <f>100*(J127*(G127+H127+I127))/(D127*1000)</f>
        <v>2.285079365079365</v>
      </c>
      <c r="M127" s="95"/>
    </row>
    <row r="128" spans="1:13" s="97" customFormat="1" ht="15">
      <c r="A128" s="187"/>
      <c r="B128" s="98" t="s">
        <v>71</v>
      </c>
      <c r="C128" s="99" t="s">
        <v>140</v>
      </c>
      <c r="D128" s="100">
        <v>160</v>
      </c>
      <c r="E128" s="101" t="s">
        <v>1</v>
      </c>
      <c r="F128" s="101" t="s">
        <v>2</v>
      </c>
      <c r="G128" s="100">
        <v>33.2</v>
      </c>
      <c r="H128" s="100">
        <v>54.6</v>
      </c>
      <c r="I128" s="100">
        <v>17.9</v>
      </c>
      <c r="J128" s="100">
        <v>241</v>
      </c>
      <c r="K128" s="102">
        <v>215</v>
      </c>
      <c r="L128" s="90">
        <f>100*(J128*(G128+H128+I128))/(D128*1000)</f>
        <v>15.921062500000003</v>
      </c>
      <c r="M128" s="95"/>
    </row>
    <row r="129" spans="1:13" s="97" customFormat="1" ht="15">
      <c r="A129" s="187"/>
      <c r="B129" s="98" t="s">
        <v>72</v>
      </c>
      <c r="C129" s="99" t="s">
        <v>140</v>
      </c>
      <c r="D129" s="100">
        <v>160</v>
      </c>
      <c r="E129" s="101" t="s">
        <v>1</v>
      </c>
      <c r="F129" s="101" t="s">
        <v>2</v>
      </c>
      <c r="G129" s="100">
        <v>17.9</v>
      </c>
      <c r="H129" s="100">
        <v>33.9</v>
      </c>
      <c r="I129" s="100">
        <v>13</v>
      </c>
      <c r="J129" s="100">
        <v>240</v>
      </c>
      <c r="K129" s="102">
        <v>228</v>
      </c>
      <c r="L129" s="103">
        <f>100*(J129*(G129+H129+I129)+J130*(G130+H130+I130))/(D129*1000)</f>
        <v>14.43</v>
      </c>
      <c r="M129" s="95"/>
    </row>
    <row r="130" spans="1:13" s="97" customFormat="1" ht="15.75" thickBot="1">
      <c r="A130" s="188"/>
      <c r="B130" s="104" t="s">
        <v>3</v>
      </c>
      <c r="C130" s="99" t="s">
        <v>140</v>
      </c>
      <c r="D130" s="105"/>
      <c r="E130" s="106" t="s">
        <v>1</v>
      </c>
      <c r="F130" s="106" t="s">
        <v>2</v>
      </c>
      <c r="G130" s="105">
        <v>13.4</v>
      </c>
      <c r="H130" s="105">
        <v>0.1</v>
      </c>
      <c r="I130" s="105">
        <v>17.9</v>
      </c>
      <c r="J130" s="105">
        <v>240</v>
      </c>
      <c r="K130" s="107">
        <v>230</v>
      </c>
      <c r="L130" s="95"/>
      <c r="M130" s="95"/>
    </row>
    <row r="131" spans="1:13" ht="15.75" thickBot="1">
      <c r="A131" s="179" t="s">
        <v>138</v>
      </c>
      <c r="B131" s="22" t="s">
        <v>31</v>
      </c>
      <c r="C131" s="3" t="s">
        <v>140</v>
      </c>
      <c r="D131" s="4"/>
      <c r="E131" s="4"/>
      <c r="F131" s="4"/>
      <c r="G131" s="4"/>
      <c r="H131" s="4"/>
      <c r="I131" s="4"/>
      <c r="J131" s="4"/>
      <c r="K131" s="5"/>
      <c r="L131" s="45"/>
      <c r="M131" s="63"/>
    </row>
    <row r="132" spans="1:13" ht="15.75" thickBot="1">
      <c r="A132" s="180"/>
      <c r="B132" s="23" t="s">
        <v>69</v>
      </c>
      <c r="C132" s="34" t="s">
        <v>140</v>
      </c>
      <c r="D132" s="7">
        <v>160</v>
      </c>
      <c r="E132" s="8" t="s">
        <v>1</v>
      </c>
      <c r="F132" s="8" t="s">
        <v>2</v>
      </c>
      <c r="G132" s="7">
        <v>13.3</v>
      </c>
      <c r="H132" s="7">
        <v>5.9</v>
      </c>
      <c r="I132" s="7">
        <v>4.9</v>
      </c>
      <c r="J132" s="7">
        <v>242</v>
      </c>
      <c r="K132" s="9">
        <v>230</v>
      </c>
      <c r="L132" s="90">
        <f>100*(J132*(G132+H132+I132)+J133*(G133+H133+I133))/(D132*1000)</f>
        <v>17.620625000000004</v>
      </c>
      <c r="M132" s="45"/>
    </row>
    <row r="133" spans="1:13" ht="15.75" thickBot="1">
      <c r="A133" s="180"/>
      <c r="B133" s="23" t="s">
        <v>3</v>
      </c>
      <c r="C133" s="34" t="s">
        <v>140</v>
      </c>
      <c r="D133" s="7"/>
      <c r="E133" s="8" t="s">
        <v>1</v>
      </c>
      <c r="F133" s="8" t="s">
        <v>2</v>
      </c>
      <c r="G133" s="7">
        <v>26.5</v>
      </c>
      <c r="H133" s="7">
        <v>29.8</v>
      </c>
      <c r="I133" s="7">
        <v>36.1</v>
      </c>
      <c r="J133" s="7">
        <v>242</v>
      </c>
      <c r="K133" s="9">
        <v>229</v>
      </c>
      <c r="L133" s="45"/>
      <c r="M133" s="45"/>
    </row>
    <row r="134" spans="1:13" ht="15.75" thickBot="1">
      <c r="A134" s="180"/>
      <c r="B134" s="23" t="s">
        <v>70</v>
      </c>
      <c r="C134" s="34" t="s">
        <v>140</v>
      </c>
      <c r="D134" s="7">
        <v>250</v>
      </c>
      <c r="E134" s="8" t="s">
        <v>1</v>
      </c>
      <c r="F134" s="8" t="s">
        <v>2</v>
      </c>
      <c r="G134" s="7">
        <v>2.9</v>
      </c>
      <c r="H134" s="7">
        <v>0.3</v>
      </c>
      <c r="I134" s="7">
        <v>0.9</v>
      </c>
      <c r="J134" s="7">
        <v>238</v>
      </c>
      <c r="K134" s="9">
        <v>235</v>
      </c>
      <c r="L134" s="90">
        <f>100*(J134*(G134+H134+I134)+J135*(G135+H135+I135)+J136*(G136+H136+I136))/(D134*1000)</f>
        <v>1.70408</v>
      </c>
      <c r="M134" s="45"/>
    </row>
    <row r="135" spans="1:13" ht="15.75" thickBot="1">
      <c r="A135" s="180"/>
      <c r="B135" s="23" t="s">
        <v>3</v>
      </c>
      <c r="C135" s="34" t="s">
        <v>140</v>
      </c>
      <c r="D135" s="7"/>
      <c r="E135" s="8" t="s">
        <v>1</v>
      </c>
      <c r="F135" s="8" t="s">
        <v>2</v>
      </c>
      <c r="G135" s="7">
        <v>3.6</v>
      </c>
      <c r="H135" s="7">
        <v>4</v>
      </c>
      <c r="I135" s="7">
        <v>3.3</v>
      </c>
      <c r="J135" s="7">
        <v>238</v>
      </c>
      <c r="K135" s="9">
        <v>234</v>
      </c>
      <c r="L135" s="45"/>
      <c r="M135" s="45"/>
    </row>
    <row r="136" spans="1:13" ht="15.75" thickBot="1">
      <c r="A136" s="180"/>
      <c r="B136" s="23" t="s">
        <v>16</v>
      </c>
      <c r="C136" s="34" t="s">
        <v>140</v>
      </c>
      <c r="D136" s="7"/>
      <c r="E136" s="8" t="s">
        <v>1</v>
      </c>
      <c r="F136" s="8" t="s">
        <v>2</v>
      </c>
      <c r="G136" s="7">
        <v>0.3</v>
      </c>
      <c r="H136" s="7">
        <v>2.3</v>
      </c>
      <c r="I136" s="7">
        <v>0.3</v>
      </c>
      <c r="J136" s="7">
        <v>238</v>
      </c>
      <c r="K136" s="9">
        <v>233</v>
      </c>
      <c r="L136" s="45"/>
      <c r="M136" s="45"/>
    </row>
    <row r="137" spans="1:13" ht="15.75" thickBot="1">
      <c r="A137" s="180"/>
      <c r="B137" s="23" t="s">
        <v>97</v>
      </c>
      <c r="C137" s="34" t="s">
        <v>140</v>
      </c>
      <c r="D137" s="7">
        <v>250</v>
      </c>
      <c r="E137" s="8" t="s">
        <v>1</v>
      </c>
      <c r="F137" s="8" t="s">
        <v>2</v>
      </c>
      <c r="G137" s="7">
        <v>14.7</v>
      </c>
      <c r="H137" s="7">
        <v>8.9</v>
      </c>
      <c r="I137" s="7">
        <v>12.9</v>
      </c>
      <c r="J137" s="7">
        <v>242</v>
      </c>
      <c r="K137" s="9">
        <v>230</v>
      </c>
      <c r="L137" s="90">
        <f>100*(J137*(G137+H137+I137))/(D137*1000)</f>
        <v>3.5332</v>
      </c>
      <c r="M137" s="45"/>
    </row>
    <row r="138" spans="1:13" ht="15.75" thickBot="1">
      <c r="A138" s="180"/>
      <c r="B138" s="23" t="s">
        <v>98</v>
      </c>
      <c r="C138" s="34" t="s">
        <v>140</v>
      </c>
      <c r="D138" s="7">
        <v>250</v>
      </c>
      <c r="E138" s="8" t="s">
        <v>1</v>
      </c>
      <c r="F138" s="8" t="s">
        <v>2</v>
      </c>
      <c r="G138" s="7">
        <v>12.3</v>
      </c>
      <c r="H138" s="7">
        <v>0.4</v>
      </c>
      <c r="I138" s="7">
        <v>0.5</v>
      </c>
      <c r="J138" s="7">
        <v>236</v>
      </c>
      <c r="K138" s="9">
        <v>230</v>
      </c>
      <c r="L138" s="90">
        <f>100*(J138*(G138+H138+I138)+J139*(G139+H139+I139))/(D138*1000)</f>
        <v>2.16176</v>
      </c>
      <c r="M138" s="45"/>
    </row>
    <row r="139" spans="1:13" ht="15.75" thickBot="1">
      <c r="A139" s="182"/>
      <c r="B139" s="27" t="s">
        <v>3</v>
      </c>
      <c r="C139" s="34" t="s">
        <v>140</v>
      </c>
      <c r="D139" s="11"/>
      <c r="E139" s="12" t="s">
        <v>1</v>
      </c>
      <c r="F139" s="12" t="s">
        <v>2</v>
      </c>
      <c r="G139" s="11">
        <v>0.7</v>
      </c>
      <c r="H139" s="11">
        <v>8.1</v>
      </c>
      <c r="I139" s="11">
        <v>0.9</v>
      </c>
      <c r="J139" s="11">
        <v>236</v>
      </c>
      <c r="K139" s="13">
        <v>228</v>
      </c>
      <c r="L139" s="45"/>
      <c r="M139" s="45"/>
    </row>
    <row r="140" spans="1:13" ht="15">
      <c r="A140" s="183" t="s">
        <v>141</v>
      </c>
      <c r="B140" s="14" t="s">
        <v>74</v>
      </c>
      <c r="C140" s="15" t="s">
        <v>142</v>
      </c>
      <c r="D140" s="16"/>
      <c r="E140" s="16"/>
      <c r="F140" s="16"/>
      <c r="G140" s="16"/>
      <c r="H140" s="16"/>
      <c r="I140" s="16"/>
      <c r="J140" s="16"/>
      <c r="K140" s="17"/>
      <c r="L140" s="45"/>
      <c r="M140" s="62"/>
    </row>
    <row r="141" spans="1:13" ht="15">
      <c r="A141" s="180"/>
      <c r="B141" s="23" t="s">
        <v>73</v>
      </c>
      <c r="C141" s="33" t="s">
        <v>142</v>
      </c>
      <c r="D141" s="7">
        <v>250</v>
      </c>
      <c r="E141" s="8" t="s">
        <v>1</v>
      </c>
      <c r="F141" s="8" t="s">
        <v>2</v>
      </c>
      <c r="G141" s="7">
        <v>10.9</v>
      </c>
      <c r="H141" s="7">
        <v>7.8</v>
      </c>
      <c r="I141" s="7">
        <v>4.5</v>
      </c>
      <c r="J141" s="7">
        <v>238</v>
      </c>
      <c r="K141" s="9">
        <v>230</v>
      </c>
      <c r="L141" s="90">
        <f>100*(J141*(G141+H141+I141))/(D141*1000)</f>
        <v>2.20864</v>
      </c>
      <c r="M141" s="45"/>
    </row>
    <row r="142" spans="1:13" ht="15">
      <c r="A142" s="180"/>
      <c r="B142" s="23" t="s">
        <v>75</v>
      </c>
      <c r="C142" s="33" t="s">
        <v>142</v>
      </c>
      <c r="D142" s="7">
        <v>160</v>
      </c>
      <c r="E142" s="8" t="s">
        <v>1</v>
      </c>
      <c r="F142" s="8" t="s">
        <v>2</v>
      </c>
      <c r="G142" s="7">
        <v>18</v>
      </c>
      <c r="H142" s="7">
        <v>30.4</v>
      </c>
      <c r="I142" s="7">
        <v>22.4</v>
      </c>
      <c r="J142" s="7">
        <v>246</v>
      </c>
      <c r="K142" s="9">
        <v>235</v>
      </c>
      <c r="L142" s="90">
        <f>100*(J142*(G142+H142+I142)+J143*(G143+H143+I143))/(D142*1000)</f>
        <v>21.355874999999997</v>
      </c>
      <c r="M142" s="45"/>
    </row>
    <row r="143" spans="1:13" ht="15">
      <c r="A143" s="180"/>
      <c r="B143" s="23" t="s">
        <v>3</v>
      </c>
      <c r="C143" s="33" t="s">
        <v>142</v>
      </c>
      <c r="D143" s="7"/>
      <c r="E143" s="8" t="s">
        <v>1</v>
      </c>
      <c r="F143" s="8" t="s">
        <v>2</v>
      </c>
      <c r="G143" s="7">
        <v>15.4</v>
      </c>
      <c r="H143" s="7">
        <v>18.1</v>
      </c>
      <c r="I143" s="7">
        <v>34.6</v>
      </c>
      <c r="J143" s="7">
        <v>246</v>
      </c>
      <c r="K143" s="9">
        <v>235</v>
      </c>
      <c r="L143" s="45"/>
      <c r="M143" s="45"/>
    </row>
    <row r="144" spans="1:13" ht="15">
      <c r="A144" s="180"/>
      <c r="B144" s="23" t="s">
        <v>76</v>
      </c>
      <c r="C144" s="33" t="s">
        <v>142</v>
      </c>
      <c r="D144" s="7">
        <v>100</v>
      </c>
      <c r="E144" s="8" t="s">
        <v>1</v>
      </c>
      <c r="F144" s="8" t="s">
        <v>2</v>
      </c>
      <c r="G144" s="7">
        <v>21.3</v>
      </c>
      <c r="H144" s="7">
        <v>3.5</v>
      </c>
      <c r="I144" s="7">
        <v>14.2</v>
      </c>
      <c r="J144" s="7">
        <v>238</v>
      </c>
      <c r="K144" s="9">
        <v>225</v>
      </c>
      <c r="L144" s="90">
        <f>100*(J144*(G144+H144+I144))/(D144*1000)</f>
        <v>9.282</v>
      </c>
      <c r="M144" s="45"/>
    </row>
    <row r="145" spans="1:13" ht="15">
      <c r="A145" s="180"/>
      <c r="B145" s="23" t="s">
        <v>77</v>
      </c>
      <c r="C145" s="33" t="s">
        <v>142</v>
      </c>
      <c r="D145" s="7">
        <v>160</v>
      </c>
      <c r="E145" s="8" t="s">
        <v>1</v>
      </c>
      <c r="F145" s="8" t="s">
        <v>2</v>
      </c>
      <c r="G145" s="7">
        <v>53.5</v>
      </c>
      <c r="H145" s="7">
        <v>18.5</v>
      </c>
      <c r="I145" s="7">
        <v>18.1</v>
      </c>
      <c r="J145" s="7">
        <v>247</v>
      </c>
      <c r="K145" s="9">
        <v>235</v>
      </c>
      <c r="L145" s="90">
        <f>100*(J145*(G145+H145+I145)+J146*(G146+H146+I146))/(D145*1000)</f>
        <v>23.619375</v>
      </c>
      <c r="M145" s="45"/>
    </row>
    <row r="146" spans="1:13" ht="15">
      <c r="A146" s="180"/>
      <c r="B146" s="23" t="s">
        <v>3</v>
      </c>
      <c r="C146" s="33" t="s">
        <v>142</v>
      </c>
      <c r="D146" s="7"/>
      <c r="E146" s="8" t="s">
        <v>1</v>
      </c>
      <c r="F146" s="8" t="s">
        <v>2</v>
      </c>
      <c r="G146" s="7">
        <v>13.8</v>
      </c>
      <c r="H146" s="7">
        <v>14.3</v>
      </c>
      <c r="I146" s="7">
        <v>34.8</v>
      </c>
      <c r="J146" s="7">
        <v>247</v>
      </c>
      <c r="K146" s="9">
        <v>237</v>
      </c>
      <c r="L146" s="45"/>
      <c r="M146" s="45"/>
    </row>
    <row r="147" spans="1:13" ht="15">
      <c r="A147" s="180"/>
      <c r="B147" s="23" t="s">
        <v>78</v>
      </c>
      <c r="C147" s="33" t="s">
        <v>142</v>
      </c>
      <c r="D147" s="7">
        <v>63</v>
      </c>
      <c r="E147" s="8" t="s">
        <v>1</v>
      </c>
      <c r="F147" s="8" t="s">
        <v>2</v>
      </c>
      <c r="G147" s="7">
        <v>25.5</v>
      </c>
      <c r="H147" s="7">
        <v>14.9</v>
      </c>
      <c r="I147" s="7">
        <v>19.9</v>
      </c>
      <c r="J147" s="7">
        <v>235</v>
      </c>
      <c r="K147" s="9">
        <v>224</v>
      </c>
      <c r="L147" s="90">
        <f>100*(J147*(G147+H147+I147))/(D147*1000)</f>
        <v>22.492857142857144</v>
      </c>
      <c r="M147" s="45"/>
    </row>
    <row r="148" spans="1:13" ht="15">
      <c r="A148" s="180"/>
      <c r="B148" s="23" t="s">
        <v>79</v>
      </c>
      <c r="C148" s="33" t="s">
        <v>142</v>
      </c>
      <c r="D148" s="7">
        <v>160</v>
      </c>
      <c r="E148" s="8" t="s">
        <v>1</v>
      </c>
      <c r="F148" s="8" t="s">
        <v>2</v>
      </c>
      <c r="G148" s="7">
        <v>10.2</v>
      </c>
      <c r="H148" s="7">
        <v>16.6</v>
      </c>
      <c r="I148" s="7">
        <v>26.3</v>
      </c>
      <c r="J148" s="7">
        <v>245</v>
      </c>
      <c r="K148" s="9">
        <v>234</v>
      </c>
      <c r="L148" s="90">
        <f>100*(J148*(G148+H148+I148)+J149*(G149+H149+I149)+J150*(G150+H150+I150))/(D148*1000)</f>
        <v>32.76875</v>
      </c>
      <c r="M148" s="45"/>
    </row>
    <row r="149" spans="1:13" ht="15">
      <c r="A149" s="180"/>
      <c r="B149" s="23" t="s">
        <v>3</v>
      </c>
      <c r="C149" s="33" t="s">
        <v>142</v>
      </c>
      <c r="D149" s="7"/>
      <c r="E149" s="8" t="s">
        <v>1</v>
      </c>
      <c r="F149" s="8" t="s">
        <v>2</v>
      </c>
      <c r="G149" s="7">
        <v>17.8</v>
      </c>
      <c r="H149" s="7">
        <v>19</v>
      </c>
      <c r="I149" s="7">
        <v>27.7</v>
      </c>
      <c r="J149" s="7">
        <v>245</v>
      </c>
      <c r="K149" s="9">
        <v>234</v>
      </c>
      <c r="L149" s="45"/>
      <c r="M149" s="45"/>
    </row>
    <row r="150" spans="1:13" ht="15.75" thickBot="1">
      <c r="A150" s="181"/>
      <c r="B150" s="25" t="s">
        <v>16</v>
      </c>
      <c r="C150" s="33" t="s">
        <v>142</v>
      </c>
      <c r="D150" s="19"/>
      <c r="E150" s="20" t="s">
        <v>1</v>
      </c>
      <c r="F150" s="20" t="s">
        <v>2</v>
      </c>
      <c r="G150" s="19">
        <v>57.8</v>
      </c>
      <c r="H150" s="19">
        <v>19.7</v>
      </c>
      <c r="I150" s="19">
        <v>18.9</v>
      </c>
      <c r="J150" s="19">
        <v>245</v>
      </c>
      <c r="K150" s="21">
        <v>224</v>
      </c>
      <c r="L150" s="45"/>
      <c r="M150" s="45"/>
    </row>
    <row r="151" spans="1:13" ht="15.75" thickBot="1">
      <c r="A151" s="179" t="s">
        <v>141</v>
      </c>
      <c r="B151" s="22" t="s">
        <v>143</v>
      </c>
      <c r="C151" s="3" t="s">
        <v>142</v>
      </c>
      <c r="D151" s="4"/>
      <c r="E151" s="4"/>
      <c r="F151" s="4"/>
      <c r="G151" s="4"/>
      <c r="H151" s="4"/>
      <c r="I151" s="4"/>
      <c r="J151" s="4"/>
      <c r="K151" s="5"/>
      <c r="L151" s="45"/>
      <c r="M151" s="63"/>
    </row>
    <row r="152" spans="1:13" ht="15.75" thickBot="1">
      <c r="A152" s="180"/>
      <c r="B152" s="23" t="s">
        <v>105</v>
      </c>
      <c r="C152" s="34" t="s">
        <v>142</v>
      </c>
      <c r="D152" s="7">
        <v>100</v>
      </c>
      <c r="E152" s="8" t="s">
        <v>1</v>
      </c>
      <c r="F152" s="8" t="s">
        <v>2</v>
      </c>
      <c r="G152" s="7">
        <v>8.1</v>
      </c>
      <c r="H152" s="7">
        <v>8.2</v>
      </c>
      <c r="I152" s="7">
        <v>9</v>
      </c>
      <c r="J152" s="7">
        <v>242</v>
      </c>
      <c r="K152" s="9">
        <v>238</v>
      </c>
      <c r="L152" s="90">
        <f>100*(J152*(G152+H152+I152))/(D152*1000)</f>
        <v>6.1226</v>
      </c>
      <c r="M152" s="45"/>
    </row>
    <row r="153" spans="1:13" ht="15.75" thickBot="1">
      <c r="A153" s="180"/>
      <c r="B153" s="23" t="s">
        <v>80</v>
      </c>
      <c r="C153" s="34" t="s">
        <v>142</v>
      </c>
      <c r="D153" s="7">
        <v>250</v>
      </c>
      <c r="E153" s="8" t="s">
        <v>1</v>
      </c>
      <c r="F153" s="8" t="s">
        <v>2</v>
      </c>
      <c r="G153" s="7">
        <v>1.5</v>
      </c>
      <c r="H153" s="7">
        <v>1.4</v>
      </c>
      <c r="I153" s="7">
        <v>9</v>
      </c>
      <c r="J153" s="7">
        <v>246</v>
      </c>
      <c r="K153" s="9">
        <v>240</v>
      </c>
      <c r="L153" s="90">
        <f>100*(J153*(G153+H153+I153)+J154*(G154+H154+I154)+J155*(G155+H155+I155))/(D153*1000)</f>
        <v>13.146240000000002</v>
      </c>
      <c r="M153" s="45"/>
    </row>
    <row r="154" spans="1:13" ht="15.75" thickBot="1">
      <c r="A154" s="181"/>
      <c r="B154" s="23" t="s">
        <v>3</v>
      </c>
      <c r="C154" s="34" t="s">
        <v>142</v>
      </c>
      <c r="D154" s="7"/>
      <c r="E154" s="8" t="s">
        <v>1</v>
      </c>
      <c r="F154" s="8" t="s">
        <v>2</v>
      </c>
      <c r="G154" s="19">
        <v>11.3</v>
      </c>
      <c r="H154" s="19">
        <v>21.9</v>
      </c>
      <c r="I154" s="19">
        <v>11.6</v>
      </c>
      <c r="J154" s="19">
        <v>246</v>
      </c>
      <c r="K154" s="21">
        <v>234</v>
      </c>
      <c r="L154" s="45"/>
      <c r="M154" s="45"/>
    </row>
    <row r="155" spans="1:13" ht="15.75" thickBot="1">
      <c r="A155" s="182"/>
      <c r="B155" s="35" t="s">
        <v>16</v>
      </c>
      <c r="C155" s="34" t="s">
        <v>142</v>
      </c>
      <c r="D155" s="36"/>
      <c r="E155" s="37" t="s">
        <v>1</v>
      </c>
      <c r="F155" s="37" t="s">
        <v>2</v>
      </c>
      <c r="G155" s="11">
        <v>19.7</v>
      </c>
      <c r="H155" s="11">
        <v>33.5</v>
      </c>
      <c r="I155" s="11">
        <v>23.7</v>
      </c>
      <c r="J155" s="11">
        <v>246</v>
      </c>
      <c r="K155" s="13">
        <v>230</v>
      </c>
      <c r="L155" s="45"/>
      <c r="M155" s="45"/>
    </row>
    <row r="156" spans="1:13" ht="15">
      <c r="A156" s="183" t="s">
        <v>144</v>
      </c>
      <c r="B156" s="14" t="s">
        <v>146</v>
      </c>
      <c r="C156" s="15" t="s">
        <v>145</v>
      </c>
      <c r="D156" s="16"/>
      <c r="E156" s="16"/>
      <c r="F156" s="16"/>
      <c r="G156" s="16"/>
      <c r="H156" s="16"/>
      <c r="I156" s="16"/>
      <c r="J156" s="16"/>
      <c r="K156" s="17"/>
      <c r="L156" s="45"/>
      <c r="M156" s="63"/>
    </row>
    <row r="157" spans="1:13" ht="15">
      <c r="A157" s="180"/>
      <c r="B157" s="23" t="s">
        <v>81</v>
      </c>
      <c r="C157" s="33" t="s">
        <v>145</v>
      </c>
      <c r="D157" s="26">
        <v>100</v>
      </c>
      <c r="E157" s="8" t="s">
        <v>1</v>
      </c>
      <c r="F157" s="8" t="s">
        <v>2</v>
      </c>
      <c r="G157" s="7">
        <v>15.9</v>
      </c>
      <c r="H157" s="7">
        <v>10.9</v>
      </c>
      <c r="I157" s="7">
        <v>33.8</v>
      </c>
      <c r="J157" s="7">
        <v>246</v>
      </c>
      <c r="K157" s="9">
        <v>229</v>
      </c>
      <c r="L157" s="90">
        <f>100*(J157*(G157+H157+I157)+J158*(G158+H158+I158))/(D157*1000)</f>
        <v>27.1338</v>
      </c>
      <c r="M157" s="45"/>
    </row>
    <row r="158" spans="1:13" ht="15">
      <c r="A158" s="180"/>
      <c r="B158" s="23" t="s">
        <v>3</v>
      </c>
      <c r="C158" s="33" t="s">
        <v>145</v>
      </c>
      <c r="D158" s="26"/>
      <c r="E158" s="8" t="s">
        <v>1</v>
      </c>
      <c r="F158" s="8" t="s">
        <v>2</v>
      </c>
      <c r="G158" s="7">
        <v>12</v>
      </c>
      <c r="H158" s="7">
        <v>23.9</v>
      </c>
      <c r="I158" s="7">
        <v>13.8</v>
      </c>
      <c r="J158" s="7">
        <v>246</v>
      </c>
      <c r="K158" s="9">
        <v>224</v>
      </c>
      <c r="L158" s="45"/>
      <c r="M158" s="45"/>
    </row>
    <row r="159" spans="1:13" ht="15">
      <c r="A159" s="180"/>
      <c r="B159" s="23" t="s">
        <v>82</v>
      </c>
      <c r="C159" s="33" t="s">
        <v>145</v>
      </c>
      <c r="D159" s="26">
        <v>160</v>
      </c>
      <c r="E159" s="8" t="s">
        <v>1</v>
      </c>
      <c r="F159" s="8" t="s">
        <v>2</v>
      </c>
      <c r="G159" s="7">
        <v>19.9</v>
      </c>
      <c r="H159" s="7">
        <v>22.7</v>
      </c>
      <c r="I159" s="7">
        <v>28.5</v>
      </c>
      <c r="J159" s="7">
        <v>244</v>
      </c>
      <c r="K159" s="9">
        <v>222</v>
      </c>
      <c r="L159" s="90">
        <f>100*(J159*(G159+H159+I159)+J160*(G160+H160+I160))/(D159*1000)</f>
        <v>19.092999999999996</v>
      </c>
      <c r="M159" s="45"/>
    </row>
    <row r="160" spans="1:13" ht="15">
      <c r="A160" s="180"/>
      <c r="B160" s="23" t="s">
        <v>3</v>
      </c>
      <c r="C160" s="33" t="s">
        <v>145</v>
      </c>
      <c r="D160" s="7"/>
      <c r="E160" s="8" t="s">
        <v>1</v>
      </c>
      <c r="F160" s="8" t="s">
        <v>2</v>
      </c>
      <c r="G160" s="7">
        <v>20</v>
      </c>
      <c r="H160" s="7">
        <v>16.6</v>
      </c>
      <c r="I160" s="7">
        <v>17.5</v>
      </c>
      <c r="J160" s="7">
        <v>244</v>
      </c>
      <c r="K160" s="9">
        <v>234</v>
      </c>
      <c r="L160" s="45"/>
      <c r="M160" s="45"/>
    </row>
    <row r="161" spans="1:13" ht="15">
      <c r="A161" s="180"/>
      <c r="B161" s="23" t="s">
        <v>83</v>
      </c>
      <c r="C161" s="33" t="s">
        <v>145</v>
      </c>
      <c r="D161" s="7">
        <v>100</v>
      </c>
      <c r="E161" s="8" t="s">
        <v>1</v>
      </c>
      <c r="F161" s="8" t="s">
        <v>2</v>
      </c>
      <c r="G161" s="7">
        <v>7.2</v>
      </c>
      <c r="H161" s="7">
        <v>7.2</v>
      </c>
      <c r="I161" s="7">
        <v>8</v>
      </c>
      <c r="J161" s="7">
        <v>241</v>
      </c>
      <c r="K161" s="9">
        <v>236</v>
      </c>
      <c r="L161" s="90">
        <f>100*(J161*(G161+H161+I161))/(D161*1000)</f>
        <v>5.3984</v>
      </c>
      <c r="M161" s="45"/>
    </row>
    <row r="162" spans="1:13" ht="15.75" thickBot="1">
      <c r="A162" s="181"/>
      <c r="B162" s="25" t="s">
        <v>84</v>
      </c>
      <c r="C162" s="33" t="s">
        <v>145</v>
      </c>
      <c r="D162" s="19">
        <v>63</v>
      </c>
      <c r="E162" s="20" t="s">
        <v>1</v>
      </c>
      <c r="F162" s="20" t="s">
        <v>2</v>
      </c>
      <c r="G162" s="19">
        <v>9.9</v>
      </c>
      <c r="H162" s="19">
        <v>8.5</v>
      </c>
      <c r="I162" s="19">
        <v>8.7</v>
      </c>
      <c r="J162" s="19">
        <v>244</v>
      </c>
      <c r="K162" s="21">
        <v>239</v>
      </c>
      <c r="L162" s="90">
        <f>100*(J162*(G162+H162+I162))/(D162*1000)</f>
        <v>10.495873015873016</v>
      </c>
      <c r="M162" s="45"/>
    </row>
    <row r="163" spans="1:13" ht="15.75" thickBot="1">
      <c r="A163" s="179" t="s">
        <v>147</v>
      </c>
      <c r="B163" s="22" t="s">
        <v>86</v>
      </c>
      <c r="C163" s="3" t="s">
        <v>148</v>
      </c>
      <c r="D163" s="4"/>
      <c r="E163" s="4"/>
      <c r="F163" s="4"/>
      <c r="G163" s="4"/>
      <c r="H163" s="4"/>
      <c r="I163" s="4"/>
      <c r="J163" s="4"/>
      <c r="K163" s="5"/>
      <c r="L163" s="45"/>
      <c r="M163" s="63"/>
    </row>
    <row r="164" spans="1:13" ht="15.75" thickBot="1">
      <c r="A164" s="180"/>
      <c r="B164" s="23" t="s">
        <v>85</v>
      </c>
      <c r="C164" s="34" t="s">
        <v>148</v>
      </c>
      <c r="D164" s="7">
        <v>100</v>
      </c>
      <c r="E164" s="8" t="s">
        <v>1</v>
      </c>
      <c r="F164" s="8" t="s">
        <v>2</v>
      </c>
      <c r="G164" s="7">
        <v>7</v>
      </c>
      <c r="H164" s="7">
        <v>10.2</v>
      </c>
      <c r="I164" s="7">
        <v>9</v>
      </c>
      <c r="J164" s="7">
        <v>257</v>
      </c>
      <c r="K164" s="9">
        <v>248</v>
      </c>
      <c r="L164" s="90">
        <f>100*(J164*(G164+H164+I164))/(D164*1000)</f>
        <v>6.7334</v>
      </c>
      <c r="M164" s="45"/>
    </row>
    <row r="165" spans="1:13" ht="15.75" thickBot="1">
      <c r="A165" s="182"/>
      <c r="B165" s="27" t="s">
        <v>87</v>
      </c>
      <c r="C165" s="34" t="s">
        <v>148</v>
      </c>
      <c r="D165" s="11">
        <v>63</v>
      </c>
      <c r="E165" s="12" t="s">
        <v>1</v>
      </c>
      <c r="F165" s="12" t="s">
        <v>2</v>
      </c>
      <c r="G165" s="11">
        <v>11.2</v>
      </c>
      <c r="H165" s="11">
        <v>6.4</v>
      </c>
      <c r="I165" s="11">
        <v>3</v>
      </c>
      <c r="J165" s="11">
        <v>256</v>
      </c>
      <c r="K165" s="13">
        <v>250</v>
      </c>
      <c r="L165" s="90">
        <f>100*(J165*(G165+H165+I165))/(D165*1000)</f>
        <v>8.370793650793651</v>
      </c>
      <c r="M165" s="45"/>
    </row>
    <row r="166" spans="1:13" ht="15">
      <c r="A166" s="183" t="s">
        <v>147</v>
      </c>
      <c r="B166" s="14" t="s">
        <v>88</v>
      </c>
      <c r="C166" s="15" t="s">
        <v>149</v>
      </c>
      <c r="D166" s="16"/>
      <c r="E166" s="16"/>
      <c r="F166" s="16"/>
      <c r="G166" s="16"/>
      <c r="H166" s="16"/>
      <c r="I166" s="16"/>
      <c r="J166" s="16"/>
      <c r="K166" s="17"/>
      <c r="L166" s="45"/>
      <c r="M166" s="45"/>
    </row>
    <row r="167" spans="1:13" ht="15">
      <c r="A167" s="180"/>
      <c r="B167" s="23" t="s">
        <v>89</v>
      </c>
      <c r="C167" s="33" t="s">
        <v>149</v>
      </c>
      <c r="D167" s="7">
        <v>160</v>
      </c>
      <c r="E167" s="8" t="s">
        <v>1</v>
      </c>
      <c r="F167" s="8" t="s">
        <v>2</v>
      </c>
      <c r="G167" s="7">
        <v>10</v>
      </c>
      <c r="H167" s="7">
        <v>12.7</v>
      </c>
      <c r="I167" s="7">
        <v>16.6</v>
      </c>
      <c r="J167" s="7">
        <v>255</v>
      </c>
      <c r="K167" s="9">
        <v>246</v>
      </c>
      <c r="L167" s="90">
        <f>100*(J167*(G167+H167+I167)+J168*(G168+H168+I168)+J169*(G169+H169+I169))/(D167*1000)</f>
        <v>8.67</v>
      </c>
      <c r="M167" s="45"/>
    </row>
    <row r="168" spans="1:13" ht="15">
      <c r="A168" s="180"/>
      <c r="B168" s="23" t="s">
        <v>3</v>
      </c>
      <c r="C168" s="33" t="s">
        <v>149</v>
      </c>
      <c r="D168" s="7"/>
      <c r="E168" s="8" t="s">
        <v>1</v>
      </c>
      <c r="F168" s="8" t="s">
        <v>2</v>
      </c>
      <c r="G168" s="7">
        <v>5</v>
      </c>
      <c r="H168" s="7">
        <v>2.2</v>
      </c>
      <c r="I168" s="7">
        <v>6</v>
      </c>
      <c r="J168" s="7">
        <v>255</v>
      </c>
      <c r="K168" s="9">
        <v>244</v>
      </c>
      <c r="L168" s="45"/>
      <c r="M168" s="45"/>
    </row>
    <row r="169" spans="1:13" ht="15">
      <c r="A169" s="180"/>
      <c r="B169" s="23" t="s">
        <v>16</v>
      </c>
      <c r="C169" s="33" t="s">
        <v>149</v>
      </c>
      <c r="D169" s="7"/>
      <c r="E169" s="8" t="s">
        <v>1</v>
      </c>
      <c r="F169" s="8" t="s">
        <v>2</v>
      </c>
      <c r="G169" s="7">
        <v>0.8</v>
      </c>
      <c r="H169" s="7">
        <v>0.5</v>
      </c>
      <c r="I169" s="7">
        <v>0.6</v>
      </c>
      <c r="J169" s="7">
        <v>255</v>
      </c>
      <c r="K169" s="9">
        <v>246</v>
      </c>
      <c r="L169" s="45"/>
      <c r="M169" s="45"/>
    </row>
    <row r="170" spans="1:13" ht="15">
      <c r="A170" s="180"/>
      <c r="B170" s="23" t="s">
        <v>90</v>
      </c>
      <c r="C170" s="33" t="s">
        <v>149</v>
      </c>
      <c r="D170" s="7">
        <v>100</v>
      </c>
      <c r="E170" s="8" t="s">
        <v>1</v>
      </c>
      <c r="F170" s="8" t="s">
        <v>2</v>
      </c>
      <c r="G170" s="7">
        <v>1.5</v>
      </c>
      <c r="H170" s="7">
        <v>12.5</v>
      </c>
      <c r="I170" s="7">
        <v>8.3</v>
      </c>
      <c r="J170" s="7">
        <v>256</v>
      </c>
      <c r="K170" s="9">
        <v>250</v>
      </c>
      <c r="L170" s="90">
        <f>100*(J170*(G170+H170+I170)+J171*(G171+H171+I171))/(D170*1000)</f>
        <v>7.4496</v>
      </c>
      <c r="M170" s="45"/>
    </row>
    <row r="171" spans="1:13" ht="15">
      <c r="A171" s="180"/>
      <c r="B171" s="23" t="s">
        <v>3</v>
      </c>
      <c r="C171" s="33" t="s">
        <v>149</v>
      </c>
      <c r="D171" s="7"/>
      <c r="E171" s="8" t="s">
        <v>1</v>
      </c>
      <c r="F171" s="8" t="s">
        <v>2</v>
      </c>
      <c r="G171" s="7">
        <v>3.9</v>
      </c>
      <c r="H171" s="7">
        <v>1.8</v>
      </c>
      <c r="I171" s="7">
        <v>1.1</v>
      </c>
      <c r="J171" s="7">
        <v>256</v>
      </c>
      <c r="K171" s="9">
        <v>249</v>
      </c>
      <c r="L171" s="45"/>
      <c r="M171" s="45"/>
    </row>
    <row r="172" spans="1:13" ht="15.75" thickBot="1">
      <c r="A172" s="181"/>
      <c r="B172" s="25" t="s">
        <v>91</v>
      </c>
      <c r="C172" s="33" t="s">
        <v>149</v>
      </c>
      <c r="D172" s="19">
        <v>100</v>
      </c>
      <c r="E172" s="20" t="s">
        <v>1</v>
      </c>
      <c r="F172" s="20" t="s">
        <v>2</v>
      </c>
      <c r="G172" s="19">
        <v>2.2</v>
      </c>
      <c r="H172" s="19">
        <v>1.2</v>
      </c>
      <c r="I172" s="19">
        <v>1.4</v>
      </c>
      <c r="J172" s="19">
        <v>257</v>
      </c>
      <c r="K172" s="21">
        <v>250</v>
      </c>
      <c r="L172" s="90">
        <f>100*(J172*(G172+H172+I172))/(D172*1000)</f>
        <v>1.2336000000000003</v>
      </c>
      <c r="M172" s="45"/>
    </row>
    <row r="173" spans="1:13" ht="15.75" thickBot="1">
      <c r="A173" s="179" t="s">
        <v>151</v>
      </c>
      <c r="B173" s="3" t="s">
        <v>93</v>
      </c>
      <c r="C173" s="3" t="s">
        <v>150</v>
      </c>
      <c r="D173" s="4"/>
      <c r="E173" s="4"/>
      <c r="F173" s="4"/>
      <c r="G173" s="4"/>
      <c r="H173" s="4"/>
      <c r="I173" s="4"/>
      <c r="J173" s="4"/>
      <c r="K173" s="5"/>
      <c r="L173" s="45"/>
      <c r="M173" s="45"/>
    </row>
    <row r="174" spans="1:13" ht="15.75" thickBot="1">
      <c r="A174" s="180"/>
      <c r="B174" s="23" t="s">
        <v>92</v>
      </c>
      <c r="C174" s="34" t="s">
        <v>150</v>
      </c>
      <c r="D174" s="26">
        <v>100</v>
      </c>
      <c r="E174" s="8" t="s">
        <v>1</v>
      </c>
      <c r="F174" s="8" t="s">
        <v>2</v>
      </c>
      <c r="G174" s="24">
        <v>5.7</v>
      </c>
      <c r="H174" s="24">
        <v>4.2</v>
      </c>
      <c r="I174" s="24">
        <v>3.3</v>
      </c>
      <c r="J174" s="24">
        <v>236</v>
      </c>
      <c r="K174" s="38">
        <v>208</v>
      </c>
      <c r="L174" s="90">
        <f>100*(J174*(G174+H174+I174))/(D174*1000)</f>
        <v>3.1152</v>
      </c>
      <c r="M174" s="45"/>
    </row>
    <row r="175" spans="1:13" ht="15.75" thickBot="1">
      <c r="A175" s="180"/>
      <c r="B175" s="23" t="s">
        <v>94</v>
      </c>
      <c r="C175" s="34" t="s">
        <v>150</v>
      </c>
      <c r="D175" s="26">
        <v>100</v>
      </c>
      <c r="E175" s="8" t="s">
        <v>1</v>
      </c>
      <c r="F175" s="8" t="s">
        <v>2</v>
      </c>
      <c r="G175" s="24">
        <v>1.1</v>
      </c>
      <c r="H175" s="24">
        <v>2.2</v>
      </c>
      <c r="I175" s="24">
        <v>1.3</v>
      </c>
      <c r="J175" s="24">
        <v>234</v>
      </c>
      <c r="K175" s="38">
        <v>225</v>
      </c>
      <c r="L175" s="90">
        <f>100*(J175*(G175+H175+I175))/(D175*1000)</f>
        <v>1.0764000000000002</v>
      </c>
      <c r="M175" s="45"/>
    </row>
    <row r="176" spans="1:13" ht="15.75" thickBot="1">
      <c r="A176" s="182"/>
      <c r="B176" s="25" t="s">
        <v>95</v>
      </c>
      <c r="C176" s="74" t="s">
        <v>150</v>
      </c>
      <c r="D176" s="30">
        <v>63</v>
      </c>
      <c r="E176" s="20" t="s">
        <v>1</v>
      </c>
      <c r="F176" s="20" t="s">
        <v>2</v>
      </c>
      <c r="G176" s="75">
        <v>2.3</v>
      </c>
      <c r="H176" s="75">
        <v>3.5</v>
      </c>
      <c r="I176" s="75">
        <v>2.7</v>
      </c>
      <c r="J176" s="75">
        <v>234</v>
      </c>
      <c r="K176" s="76">
        <v>200</v>
      </c>
      <c r="L176" s="90">
        <f>100*(J176*(G176+H176+I176))/(D176*1000)</f>
        <v>3.157142857142857</v>
      </c>
      <c r="M176" s="45"/>
    </row>
    <row r="177" spans="1:13" ht="12.75">
      <c r="A177" s="71"/>
      <c r="B177" s="77"/>
      <c r="C177" s="78"/>
      <c r="D177" s="79"/>
      <c r="E177" s="80"/>
      <c r="F177" s="79"/>
      <c r="G177" s="79"/>
      <c r="H177" s="79"/>
      <c r="I177" s="81"/>
      <c r="J177" s="79"/>
      <c r="K177" s="82"/>
      <c r="L177" s="51"/>
      <c r="M177" s="62"/>
    </row>
    <row r="178" spans="1:13" ht="12.75">
      <c r="A178" s="72"/>
      <c r="B178" s="83"/>
      <c r="C178" s="40"/>
      <c r="D178" s="39"/>
      <c r="E178" s="49"/>
      <c r="F178" s="39"/>
      <c r="G178" s="39"/>
      <c r="H178" s="39"/>
      <c r="I178" s="50"/>
      <c r="J178" s="39"/>
      <c r="K178" s="41"/>
      <c r="L178" s="51"/>
      <c r="M178" s="45"/>
    </row>
    <row r="179" spans="1:13" ht="13.5" thickBot="1">
      <c r="A179" s="73"/>
      <c r="B179" s="84"/>
      <c r="C179" s="66"/>
      <c r="D179" s="67"/>
      <c r="E179" s="68"/>
      <c r="F179" s="67"/>
      <c r="G179" s="67"/>
      <c r="H179" s="67"/>
      <c r="I179" s="69"/>
      <c r="J179" s="67"/>
      <c r="K179" s="85"/>
      <c r="L179" s="51"/>
      <c r="M179" s="45"/>
    </row>
    <row r="180" spans="1:13" ht="15.75" thickBot="1">
      <c r="A180" s="64"/>
      <c r="B180" s="86"/>
      <c r="C180" s="52" t="s">
        <v>154</v>
      </c>
      <c r="D180" s="55"/>
      <c r="E180" s="55"/>
      <c r="F180" s="55"/>
      <c r="G180" s="55"/>
      <c r="H180" s="55"/>
      <c r="I180" s="87" t="e">
        <f>SUM(#REF!)/142</f>
        <v>#REF!</v>
      </c>
      <c r="J180" s="88"/>
      <c r="K180" s="89"/>
      <c r="L180" s="53"/>
      <c r="M180" s="45"/>
    </row>
    <row r="181" spans="1:13" ht="13.5" thickBot="1">
      <c r="A181" s="54"/>
      <c r="B181" s="54"/>
      <c r="C181" s="55"/>
      <c r="D181" s="55"/>
      <c r="E181" s="55"/>
      <c r="F181" s="55"/>
      <c r="G181" s="55"/>
      <c r="H181" s="55"/>
      <c r="I181" s="56"/>
      <c r="J181" s="55"/>
      <c r="K181" s="55"/>
      <c r="L181" s="53"/>
      <c r="M181" s="45"/>
    </row>
    <row r="182" spans="1:12" ht="13.5" thickBot="1">
      <c r="A182" s="65" t="s">
        <v>155</v>
      </c>
      <c r="B182" s="70"/>
      <c r="C182" s="57"/>
      <c r="D182" s="57"/>
      <c r="E182" s="57"/>
      <c r="F182" s="57"/>
      <c r="G182" s="57"/>
      <c r="H182" s="57"/>
      <c r="I182" s="58"/>
      <c r="J182" s="57"/>
      <c r="K182" s="57"/>
      <c r="L182" s="59"/>
    </row>
  </sheetData>
  <sheetProtection/>
  <mergeCells count="28">
    <mergeCell ref="G14:I14"/>
    <mergeCell ref="J14:K14"/>
    <mergeCell ref="E18:F18"/>
    <mergeCell ref="E35:F35"/>
    <mergeCell ref="A96:A98"/>
    <mergeCell ref="A37:A49"/>
    <mergeCell ref="A50:A62"/>
    <mergeCell ref="A63:A71"/>
    <mergeCell ref="E14:F14"/>
    <mergeCell ref="A173:A176"/>
    <mergeCell ref="E65:F65"/>
    <mergeCell ref="A110:A116"/>
    <mergeCell ref="A117:A123"/>
    <mergeCell ref="A124:A130"/>
    <mergeCell ref="E70:F70"/>
    <mergeCell ref="A72:A86"/>
    <mergeCell ref="A87:A95"/>
    <mergeCell ref="A99:A109"/>
    <mergeCell ref="C9:F9"/>
    <mergeCell ref="A151:A155"/>
    <mergeCell ref="A156:A162"/>
    <mergeCell ref="A163:A165"/>
    <mergeCell ref="A166:A172"/>
    <mergeCell ref="A131:A139"/>
    <mergeCell ref="A140:A150"/>
    <mergeCell ref="E19:F19"/>
    <mergeCell ref="A15:A25"/>
    <mergeCell ref="A26:A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4.625" style="155" customWidth="1"/>
    <col min="2" max="2" width="32.125" style="109" customWidth="1"/>
    <col min="3" max="3" width="27.125" style="108" customWidth="1"/>
    <col min="4" max="4" width="13.75390625" style="114" customWidth="1"/>
    <col min="5" max="5" width="22.625" style="108" customWidth="1"/>
    <col min="6" max="6" width="12.125" style="173" customWidth="1"/>
    <col min="7" max="16384" width="9.125" style="108" customWidth="1"/>
  </cols>
  <sheetData>
    <row r="1" spans="2:5" ht="12.75">
      <c r="B1" s="111"/>
      <c r="C1" s="112"/>
      <c r="D1" s="113"/>
      <c r="E1" s="110"/>
    </row>
    <row r="2" spans="1:6" ht="12.75">
      <c r="A2" s="193" t="s">
        <v>178</v>
      </c>
      <c r="B2" s="193"/>
      <c r="C2" s="193"/>
      <c r="D2" s="193"/>
      <c r="E2" s="193"/>
      <c r="F2" s="193"/>
    </row>
    <row r="3" spans="2:5" ht="12.75">
      <c r="B3" s="111"/>
      <c r="C3" s="115"/>
      <c r="D3" s="116"/>
      <c r="E3" s="110"/>
    </row>
    <row r="4" spans="2:4" ht="12.75">
      <c r="B4" s="111"/>
      <c r="C4" s="117"/>
      <c r="D4" s="116"/>
    </row>
    <row r="5" spans="1:6" ht="38.25">
      <c r="A5" s="156" t="s">
        <v>106</v>
      </c>
      <c r="B5" s="119" t="s">
        <v>176</v>
      </c>
      <c r="C5" s="118" t="s">
        <v>110</v>
      </c>
      <c r="D5" s="118" t="s">
        <v>111</v>
      </c>
      <c r="E5" s="174" t="s">
        <v>156</v>
      </c>
      <c r="F5" s="169" t="s">
        <v>177</v>
      </c>
    </row>
    <row r="6" spans="1:6" ht="27" customHeight="1">
      <c r="A6" s="157" t="s">
        <v>108</v>
      </c>
      <c r="B6" s="121" t="s">
        <v>161</v>
      </c>
      <c r="C6" s="168" t="s">
        <v>122</v>
      </c>
      <c r="D6" s="118"/>
      <c r="E6" s="120"/>
      <c r="F6" s="146"/>
    </row>
    <row r="7" spans="1:6" ht="12.75">
      <c r="A7" s="158"/>
      <c r="B7" s="123" t="s">
        <v>0</v>
      </c>
      <c r="C7" s="124"/>
      <c r="D7" s="125">
        <v>250</v>
      </c>
      <c r="E7" s="126">
        <v>16.3104</v>
      </c>
      <c r="F7" s="174">
        <f>ROUND((100-E7)/100*D7,1)</f>
        <v>209.2</v>
      </c>
    </row>
    <row r="8" spans="1:6" ht="12.75">
      <c r="A8" s="157"/>
      <c r="B8" s="123" t="s">
        <v>4</v>
      </c>
      <c r="C8" s="124"/>
      <c r="D8" s="125">
        <v>250</v>
      </c>
      <c r="E8" s="126">
        <v>37.20592</v>
      </c>
      <c r="F8" s="174">
        <f aca="true" t="shared" si="0" ref="F8:F71">ROUND((100-E8)/100*D8,1)</f>
        <v>157</v>
      </c>
    </row>
    <row r="9" spans="2:6" ht="21" customHeight="1">
      <c r="B9" s="123" t="s">
        <v>5</v>
      </c>
      <c r="C9" s="124"/>
      <c r="D9" s="125">
        <v>160</v>
      </c>
      <c r="E9" s="126">
        <v>28.86075</v>
      </c>
      <c r="F9" s="174">
        <f t="shared" si="0"/>
        <v>113.8</v>
      </c>
    </row>
    <row r="10" spans="1:6" ht="12.75">
      <c r="A10" s="157"/>
      <c r="B10" s="123" t="s">
        <v>6</v>
      </c>
      <c r="C10" s="124"/>
      <c r="D10" s="125">
        <v>160</v>
      </c>
      <c r="E10" s="126">
        <v>41.517</v>
      </c>
      <c r="F10" s="174">
        <f t="shared" si="0"/>
        <v>93.6</v>
      </c>
    </row>
    <row r="11" spans="1:6" ht="12.75">
      <c r="A11" s="159"/>
      <c r="B11" s="123" t="s">
        <v>7</v>
      </c>
      <c r="C11" s="124"/>
      <c r="D11" s="125">
        <v>250</v>
      </c>
      <c r="E11" s="126">
        <v>22.079999999999995</v>
      </c>
      <c r="F11" s="174">
        <f t="shared" si="0"/>
        <v>194.8</v>
      </c>
    </row>
    <row r="12" spans="1:6" ht="12.75">
      <c r="A12" s="160" t="s">
        <v>108</v>
      </c>
      <c r="B12" s="127" t="s">
        <v>157</v>
      </c>
      <c r="C12" s="122" t="s">
        <v>124</v>
      </c>
      <c r="D12" s="125"/>
      <c r="E12" s="126"/>
      <c r="F12" s="146"/>
    </row>
    <row r="13" spans="1:6" ht="12.75">
      <c r="A13" s="161"/>
      <c r="B13" s="123" t="s">
        <v>8</v>
      </c>
      <c r="C13" s="124"/>
      <c r="D13" s="125">
        <v>160</v>
      </c>
      <c r="E13" s="126">
        <v>25.389</v>
      </c>
      <c r="F13" s="174">
        <f t="shared" si="0"/>
        <v>119.4</v>
      </c>
    </row>
    <row r="14" spans="1:6" ht="12.75">
      <c r="A14" s="162"/>
      <c r="B14" s="123" t="s">
        <v>10</v>
      </c>
      <c r="C14" s="124"/>
      <c r="D14" s="125">
        <v>100</v>
      </c>
      <c r="E14" s="126">
        <v>11.475</v>
      </c>
      <c r="F14" s="174">
        <f t="shared" si="0"/>
        <v>88.5</v>
      </c>
    </row>
    <row r="15" spans="1:6" ht="12.75">
      <c r="A15" s="162"/>
      <c r="B15" s="123" t="s">
        <v>11</v>
      </c>
      <c r="C15" s="124"/>
      <c r="D15" s="125">
        <v>100</v>
      </c>
      <c r="E15" s="126">
        <v>12.9</v>
      </c>
      <c r="F15" s="174">
        <f t="shared" si="0"/>
        <v>87.1</v>
      </c>
    </row>
    <row r="16" spans="1:6" ht="12.75">
      <c r="A16" s="162"/>
      <c r="B16" s="123" t="s">
        <v>12</v>
      </c>
      <c r="C16" s="124"/>
      <c r="D16" s="125">
        <v>250</v>
      </c>
      <c r="E16" s="126">
        <v>10.1706</v>
      </c>
      <c r="F16" s="174">
        <f t="shared" si="0"/>
        <v>224.6</v>
      </c>
    </row>
    <row r="17" spans="1:6" ht="12.75">
      <c r="A17" s="163"/>
      <c r="B17" s="123" t="s">
        <v>13</v>
      </c>
      <c r="C17" s="124"/>
      <c r="D17" s="125">
        <v>63</v>
      </c>
      <c r="E17" s="126">
        <v>13.143492063492063</v>
      </c>
      <c r="F17" s="174">
        <f t="shared" si="0"/>
        <v>54.7</v>
      </c>
    </row>
    <row r="18" spans="1:6" ht="12.75">
      <c r="A18" s="160" t="s">
        <v>108</v>
      </c>
      <c r="B18" s="127" t="s">
        <v>160</v>
      </c>
      <c r="C18" s="122" t="s">
        <v>124</v>
      </c>
      <c r="D18" s="125"/>
      <c r="E18" s="126"/>
      <c r="F18" s="146"/>
    </row>
    <row r="19" spans="1:6" ht="12.75">
      <c r="A19" s="158"/>
      <c r="B19" s="123" t="s">
        <v>14</v>
      </c>
      <c r="C19" s="124"/>
      <c r="D19" s="125">
        <v>160</v>
      </c>
      <c r="E19" s="126">
        <v>3.826625</v>
      </c>
      <c r="F19" s="174">
        <f t="shared" si="0"/>
        <v>153.9</v>
      </c>
    </row>
    <row r="20" spans="1:6" ht="12.75">
      <c r="A20" s="157"/>
      <c r="B20" s="123" t="s">
        <v>15</v>
      </c>
      <c r="C20" s="124"/>
      <c r="D20" s="125">
        <v>100</v>
      </c>
      <c r="E20" s="126">
        <v>40.473600000000005</v>
      </c>
      <c r="F20" s="174">
        <f t="shared" si="0"/>
        <v>59.5</v>
      </c>
    </row>
    <row r="21" spans="1:6" ht="12.75">
      <c r="A21" s="157"/>
      <c r="B21" s="123" t="s">
        <v>17</v>
      </c>
      <c r="C21" s="124"/>
      <c r="D21" s="125">
        <v>160</v>
      </c>
      <c r="E21" s="126">
        <v>6.198125</v>
      </c>
      <c r="F21" s="174">
        <f t="shared" si="0"/>
        <v>150.1</v>
      </c>
    </row>
    <row r="22" spans="1:6" ht="12.75">
      <c r="A22" s="157"/>
      <c r="B22" s="123" t="s">
        <v>18</v>
      </c>
      <c r="C22" s="124"/>
      <c r="D22" s="125">
        <v>100</v>
      </c>
      <c r="E22" s="126">
        <v>25.5996</v>
      </c>
      <c r="F22" s="174">
        <f t="shared" si="0"/>
        <v>74.4</v>
      </c>
    </row>
    <row r="23" spans="1:6" ht="12.75">
      <c r="A23" s="157"/>
      <c r="B23" s="123" t="s">
        <v>19</v>
      </c>
      <c r="C23" s="124"/>
      <c r="D23" s="125">
        <v>160</v>
      </c>
      <c r="E23" s="126">
        <v>16.655625</v>
      </c>
      <c r="F23" s="174">
        <f t="shared" si="0"/>
        <v>133.4</v>
      </c>
    </row>
    <row r="24" spans="1:6" ht="12.75">
      <c r="A24" s="159"/>
      <c r="B24" s="123" t="s">
        <v>20</v>
      </c>
      <c r="C24" s="124"/>
      <c r="D24" s="125">
        <v>63</v>
      </c>
      <c r="E24" s="126">
        <v>39.76095238095238</v>
      </c>
      <c r="F24" s="177">
        <f t="shared" si="0"/>
        <v>38</v>
      </c>
    </row>
    <row r="25" spans="1:6" ht="12.75">
      <c r="A25" s="160" t="s">
        <v>108</v>
      </c>
      <c r="B25" s="127" t="s">
        <v>158</v>
      </c>
      <c r="C25" s="122" t="s">
        <v>124</v>
      </c>
      <c r="D25" s="125"/>
      <c r="E25" s="126"/>
      <c r="F25" s="146"/>
    </row>
    <row r="26" spans="1:6" ht="12.75">
      <c r="A26" s="161"/>
      <c r="B26" s="128" t="s">
        <v>21</v>
      </c>
      <c r="C26" s="124"/>
      <c r="D26" s="125">
        <v>40</v>
      </c>
      <c r="E26" s="126">
        <v>31.52925</v>
      </c>
      <c r="F26" s="174">
        <f t="shared" si="0"/>
        <v>27.4</v>
      </c>
    </row>
    <row r="27" spans="1:6" ht="12.75">
      <c r="A27" s="162"/>
      <c r="B27" s="128" t="s">
        <v>23</v>
      </c>
      <c r="C27" s="124"/>
      <c r="D27" s="129">
        <v>250</v>
      </c>
      <c r="E27" s="126">
        <v>13.4784</v>
      </c>
      <c r="F27" s="174">
        <f t="shared" si="0"/>
        <v>216.3</v>
      </c>
    </row>
    <row r="28" spans="1:6" ht="12.75">
      <c r="A28" s="162"/>
      <c r="B28" s="128" t="s">
        <v>24</v>
      </c>
      <c r="C28" s="124"/>
      <c r="D28" s="129">
        <v>160</v>
      </c>
      <c r="E28" s="126">
        <v>12.3495625</v>
      </c>
      <c r="F28" s="174">
        <f t="shared" si="0"/>
        <v>140.2</v>
      </c>
    </row>
    <row r="29" spans="1:6" ht="12.75">
      <c r="A29" s="162"/>
      <c r="B29" s="128" t="s">
        <v>25</v>
      </c>
      <c r="C29" s="124"/>
      <c r="D29" s="129">
        <v>250</v>
      </c>
      <c r="E29" s="126">
        <v>4.7124</v>
      </c>
      <c r="F29" s="174">
        <f t="shared" si="0"/>
        <v>238.2</v>
      </c>
    </row>
    <row r="30" spans="1:6" ht="12.75">
      <c r="A30" s="162"/>
      <c r="B30" s="128" t="s">
        <v>26</v>
      </c>
      <c r="C30" s="124"/>
      <c r="D30" s="125">
        <v>100</v>
      </c>
      <c r="E30" s="126">
        <v>12.4992</v>
      </c>
      <c r="F30" s="174">
        <f t="shared" si="0"/>
        <v>87.5</v>
      </c>
    </row>
    <row r="31" spans="1:6" ht="12.75">
      <c r="A31" s="162"/>
      <c r="B31" s="128" t="s">
        <v>27</v>
      </c>
      <c r="C31" s="124"/>
      <c r="D31" s="125">
        <v>100</v>
      </c>
      <c r="E31" s="126">
        <v>11.3373</v>
      </c>
      <c r="F31" s="174">
        <f t="shared" si="0"/>
        <v>88.7</v>
      </c>
    </row>
    <row r="32" spans="1:6" ht="12.75">
      <c r="A32" s="162"/>
      <c r="B32" s="128" t="s">
        <v>28</v>
      </c>
      <c r="C32" s="124"/>
      <c r="D32" s="125">
        <v>160</v>
      </c>
      <c r="E32" s="126">
        <v>4.9918749999999985</v>
      </c>
      <c r="F32" s="174">
        <f t="shared" si="0"/>
        <v>152</v>
      </c>
    </row>
    <row r="33" spans="1:6" ht="12.75">
      <c r="A33" s="163"/>
      <c r="B33" s="128" t="s">
        <v>29</v>
      </c>
      <c r="C33" s="124"/>
      <c r="D33" s="125">
        <v>160</v>
      </c>
      <c r="E33" s="126">
        <v>6.980624999999999</v>
      </c>
      <c r="F33" s="174">
        <f t="shared" si="0"/>
        <v>148.8</v>
      </c>
    </row>
    <row r="34" spans="1:6" ht="12.75">
      <c r="A34" s="160" t="s">
        <v>108</v>
      </c>
      <c r="B34" s="148" t="s">
        <v>159</v>
      </c>
      <c r="C34" s="122" t="s">
        <v>122</v>
      </c>
      <c r="D34" s="125"/>
      <c r="E34" s="126"/>
      <c r="F34" s="146"/>
    </row>
    <row r="35" spans="1:6" ht="12.75">
      <c r="A35" s="158"/>
      <c r="B35" s="128" t="s">
        <v>30</v>
      </c>
      <c r="C35" s="124"/>
      <c r="D35" s="129">
        <v>250</v>
      </c>
      <c r="E35" s="126">
        <v>54.2592</v>
      </c>
      <c r="F35" s="174">
        <f t="shared" si="0"/>
        <v>114.4</v>
      </c>
    </row>
    <row r="36" spans="1:6" ht="12.75">
      <c r="A36" s="157"/>
      <c r="B36" s="128" t="s">
        <v>32</v>
      </c>
      <c r="C36" s="124"/>
      <c r="D36" s="125">
        <v>250</v>
      </c>
      <c r="E36" s="126">
        <v>6.15296</v>
      </c>
      <c r="F36" s="174">
        <f t="shared" si="0"/>
        <v>234.6</v>
      </c>
    </row>
    <row r="37" spans="1:6" ht="12.75">
      <c r="A37" s="157"/>
      <c r="B37" s="128" t="s">
        <v>33</v>
      </c>
      <c r="C37" s="124"/>
      <c r="D37" s="125">
        <v>160</v>
      </c>
      <c r="E37" s="126">
        <v>21.852875</v>
      </c>
      <c r="F37" s="174">
        <f t="shared" si="0"/>
        <v>125</v>
      </c>
    </row>
    <row r="38" spans="1:6" ht="12.75">
      <c r="A38" s="157"/>
      <c r="B38" s="128" t="s">
        <v>35</v>
      </c>
      <c r="C38" s="124"/>
      <c r="D38" s="125">
        <v>160</v>
      </c>
      <c r="E38" s="126">
        <v>0.6166875</v>
      </c>
      <c r="F38" s="174">
        <f t="shared" si="0"/>
        <v>159</v>
      </c>
    </row>
    <row r="39" spans="1:6" ht="12.75">
      <c r="A39" s="157"/>
      <c r="B39" s="128" t="s">
        <v>36</v>
      </c>
      <c r="C39" s="124"/>
      <c r="D39" s="125">
        <v>160</v>
      </c>
      <c r="E39" s="126">
        <v>48.68325000000001</v>
      </c>
      <c r="F39" s="174">
        <f t="shared" si="0"/>
        <v>82.1</v>
      </c>
    </row>
    <row r="40" spans="1:6" ht="12.75">
      <c r="A40" s="159"/>
      <c r="B40" s="128" t="s">
        <v>37</v>
      </c>
      <c r="C40" s="124"/>
      <c r="D40" s="125">
        <v>100</v>
      </c>
      <c r="E40" s="126">
        <v>7.1586</v>
      </c>
      <c r="F40" s="174">
        <f t="shared" si="0"/>
        <v>92.8</v>
      </c>
    </row>
    <row r="41" spans="1:6" ht="12.75">
      <c r="A41" s="158" t="s">
        <v>128</v>
      </c>
      <c r="B41" s="148" t="s">
        <v>163</v>
      </c>
      <c r="C41" s="122" t="s">
        <v>127</v>
      </c>
      <c r="D41" s="125"/>
      <c r="E41" s="126"/>
      <c r="F41" s="146"/>
    </row>
    <row r="42" spans="2:6" ht="12.75">
      <c r="B42" s="128" t="s">
        <v>38</v>
      </c>
      <c r="C42" s="124"/>
      <c r="D42" s="129">
        <v>160</v>
      </c>
      <c r="E42" s="126">
        <v>21.2765625</v>
      </c>
      <c r="F42" s="174">
        <f t="shared" si="0"/>
        <v>126</v>
      </c>
    </row>
    <row r="43" spans="1:6" ht="12.75">
      <c r="A43" s="157"/>
      <c r="B43" s="128" t="s">
        <v>39</v>
      </c>
      <c r="C43" s="124"/>
      <c r="D43" s="129">
        <v>100</v>
      </c>
      <c r="E43" s="126">
        <v>11.437599999999998</v>
      </c>
      <c r="F43" s="174">
        <f t="shared" si="0"/>
        <v>88.6</v>
      </c>
    </row>
    <row r="44" spans="1:6" ht="12.75">
      <c r="A44" s="157"/>
      <c r="B44" s="128" t="s">
        <v>40</v>
      </c>
      <c r="C44" s="124"/>
      <c r="D44" s="129">
        <v>100</v>
      </c>
      <c r="E44" s="126">
        <v>46.0334</v>
      </c>
      <c r="F44" s="174">
        <f t="shared" si="0"/>
        <v>54</v>
      </c>
    </row>
    <row r="45" spans="1:6" ht="12.75">
      <c r="A45" s="157"/>
      <c r="B45" s="128" t="s">
        <v>41</v>
      </c>
      <c r="C45" s="124"/>
      <c r="D45" s="129">
        <v>100</v>
      </c>
      <c r="E45" s="126">
        <v>4.067</v>
      </c>
      <c r="F45" s="174">
        <f t="shared" si="0"/>
        <v>95.9</v>
      </c>
    </row>
    <row r="46" spans="1:6" ht="12.75">
      <c r="A46" s="157"/>
      <c r="B46" s="128" t="s">
        <v>42</v>
      </c>
      <c r="C46" s="124"/>
      <c r="D46" s="129">
        <v>160</v>
      </c>
      <c r="E46" s="126">
        <v>28.702</v>
      </c>
      <c r="F46" s="174">
        <f t="shared" si="0"/>
        <v>114.1</v>
      </c>
    </row>
    <row r="47" spans="1:6" ht="12.75">
      <c r="A47" s="157"/>
      <c r="B47" s="128" t="s">
        <v>44</v>
      </c>
      <c r="C47" s="124"/>
      <c r="D47" s="125">
        <v>100</v>
      </c>
      <c r="E47" s="126">
        <v>28.35</v>
      </c>
      <c r="F47" s="174">
        <f t="shared" si="0"/>
        <v>71.7</v>
      </c>
    </row>
    <row r="48" spans="1:6" ht="12.75">
      <c r="A48" s="157"/>
      <c r="B48" s="128" t="s">
        <v>99</v>
      </c>
      <c r="C48" s="124"/>
      <c r="D48" s="125">
        <v>160</v>
      </c>
      <c r="E48" s="126">
        <v>0.9607499999999998</v>
      </c>
      <c r="F48" s="174">
        <f t="shared" si="0"/>
        <v>158.5</v>
      </c>
    </row>
    <row r="49" spans="1:6" ht="12.75">
      <c r="A49" s="157"/>
      <c r="B49" s="128" t="s">
        <v>45</v>
      </c>
      <c r="C49" s="124"/>
      <c r="D49" s="125">
        <v>100</v>
      </c>
      <c r="E49" s="126">
        <v>0.251</v>
      </c>
      <c r="F49" s="174">
        <f t="shared" si="0"/>
        <v>99.7</v>
      </c>
    </row>
    <row r="50" spans="1:6" ht="12.75">
      <c r="A50" s="157"/>
      <c r="B50" s="128" t="s">
        <v>46</v>
      </c>
      <c r="C50" s="124"/>
      <c r="D50" s="125">
        <v>160</v>
      </c>
      <c r="E50" s="126">
        <v>18.632249999999996</v>
      </c>
      <c r="F50" s="174">
        <f t="shared" si="0"/>
        <v>130.2</v>
      </c>
    </row>
    <row r="51" spans="1:6" ht="12.75">
      <c r="A51" s="157"/>
      <c r="B51" s="128" t="s">
        <v>100</v>
      </c>
      <c r="C51" s="124"/>
      <c r="D51" s="125">
        <v>100</v>
      </c>
      <c r="E51" s="126">
        <v>0.0753</v>
      </c>
      <c r="F51" s="174">
        <f t="shared" si="0"/>
        <v>99.9</v>
      </c>
    </row>
    <row r="52" spans="1:6" ht="12.75">
      <c r="A52" s="159"/>
      <c r="B52" s="128" t="s">
        <v>101</v>
      </c>
      <c r="C52" s="124"/>
      <c r="D52" s="125">
        <v>100</v>
      </c>
      <c r="E52" s="126">
        <v>0.1757</v>
      </c>
      <c r="F52" s="174">
        <f t="shared" si="0"/>
        <v>99.8</v>
      </c>
    </row>
    <row r="53" spans="1:6" ht="12.75">
      <c r="A53" s="160" t="s">
        <v>128</v>
      </c>
      <c r="B53" s="148" t="s">
        <v>164</v>
      </c>
      <c r="C53" s="124"/>
      <c r="D53" s="125"/>
      <c r="E53" s="126"/>
      <c r="F53" s="146"/>
    </row>
    <row r="54" spans="1:6" ht="12.75">
      <c r="A54" s="161"/>
      <c r="B54" s="128" t="s">
        <v>49</v>
      </c>
      <c r="C54" s="122" t="s">
        <v>127</v>
      </c>
      <c r="D54" s="125">
        <v>160</v>
      </c>
      <c r="E54" s="126">
        <v>4.264125</v>
      </c>
      <c r="F54" s="174">
        <f t="shared" si="0"/>
        <v>153.2</v>
      </c>
    </row>
    <row r="55" spans="1:6" ht="12.75">
      <c r="A55" s="162"/>
      <c r="B55" s="128" t="s">
        <v>47</v>
      </c>
      <c r="C55" s="122" t="s">
        <v>124</v>
      </c>
      <c r="D55" s="129">
        <v>100</v>
      </c>
      <c r="E55" s="126">
        <v>7.4715</v>
      </c>
      <c r="F55" s="174">
        <f t="shared" si="0"/>
        <v>92.5</v>
      </c>
    </row>
    <row r="56" spans="1:6" ht="12.75">
      <c r="A56" s="162"/>
      <c r="B56" s="130" t="s">
        <v>48</v>
      </c>
      <c r="C56" s="124"/>
      <c r="D56" s="125">
        <v>63</v>
      </c>
      <c r="E56" s="126">
        <v>15.942857142857143</v>
      </c>
      <c r="F56" s="177">
        <f t="shared" si="0"/>
        <v>53</v>
      </c>
    </row>
    <row r="57" spans="1:6" ht="12.75">
      <c r="A57" s="162"/>
      <c r="B57" s="128" t="s">
        <v>102</v>
      </c>
      <c r="C57" s="124"/>
      <c r="D57" s="125">
        <v>250</v>
      </c>
      <c r="E57" s="126">
        <v>0.3458</v>
      </c>
      <c r="F57" s="174">
        <f t="shared" si="0"/>
        <v>249.1</v>
      </c>
    </row>
    <row r="58" spans="1:6" ht="12.75">
      <c r="A58" s="163"/>
      <c r="B58" s="128" t="s">
        <v>50</v>
      </c>
      <c r="C58" s="124"/>
      <c r="D58" s="125">
        <v>250</v>
      </c>
      <c r="E58" s="126">
        <v>11.61</v>
      </c>
      <c r="F58" s="174">
        <f t="shared" si="0"/>
        <v>221</v>
      </c>
    </row>
    <row r="59" spans="1:6" ht="12.75">
      <c r="A59" s="160" t="s">
        <v>129</v>
      </c>
      <c r="B59" s="148" t="s">
        <v>165</v>
      </c>
      <c r="C59" s="149" t="s">
        <v>131</v>
      </c>
      <c r="D59" s="125"/>
      <c r="E59" s="126"/>
      <c r="F59" s="146"/>
    </row>
    <row r="60" spans="1:6" ht="12.75">
      <c r="A60" s="158"/>
      <c r="B60" s="128" t="s">
        <v>104</v>
      </c>
      <c r="C60" s="131"/>
      <c r="D60" s="125">
        <v>160</v>
      </c>
      <c r="E60" s="126">
        <v>7.0123125</v>
      </c>
      <c r="F60" s="174">
        <f t="shared" si="0"/>
        <v>148.8</v>
      </c>
    </row>
    <row r="61" spans="1:6" ht="12.75">
      <c r="A61" s="159"/>
      <c r="B61" s="128" t="s">
        <v>51</v>
      </c>
      <c r="C61" s="131"/>
      <c r="D61" s="125">
        <v>250</v>
      </c>
      <c r="E61" s="126">
        <v>3.6532800000000005</v>
      </c>
      <c r="F61" s="174">
        <f t="shared" si="0"/>
        <v>240.9</v>
      </c>
    </row>
    <row r="62" spans="1:6" ht="12.75">
      <c r="A62" s="160" t="s">
        <v>129</v>
      </c>
      <c r="B62" s="148" t="s">
        <v>166</v>
      </c>
      <c r="C62" s="149" t="s">
        <v>132</v>
      </c>
      <c r="D62" s="125"/>
      <c r="E62" s="126"/>
      <c r="F62" s="146"/>
    </row>
    <row r="63" spans="1:6" ht="12.75">
      <c r="A63" s="161"/>
      <c r="B63" s="128" t="s">
        <v>52</v>
      </c>
      <c r="C63" s="131"/>
      <c r="D63" s="125">
        <v>100</v>
      </c>
      <c r="E63" s="126">
        <v>20.261599999999998</v>
      </c>
      <c r="F63" s="174">
        <f t="shared" si="0"/>
        <v>79.7</v>
      </c>
    </row>
    <row r="64" spans="1:6" ht="12.75">
      <c r="A64" s="162"/>
      <c r="B64" s="128" t="s">
        <v>54</v>
      </c>
      <c r="C64" s="131"/>
      <c r="D64" s="125">
        <v>160</v>
      </c>
      <c r="E64" s="126">
        <v>8.299375</v>
      </c>
      <c r="F64" s="174">
        <f t="shared" si="0"/>
        <v>146.7</v>
      </c>
    </row>
    <row r="65" spans="1:6" ht="12.75">
      <c r="A65" s="162"/>
      <c r="B65" s="128" t="s">
        <v>55</v>
      </c>
      <c r="C65" s="131"/>
      <c r="D65" s="125">
        <v>100</v>
      </c>
      <c r="E65" s="126">
        <v>25.2888</v>
      </c>
      <c r="F65" s="174">
        <f t="shared" si="0"/>
        <v>74.7</v>
      </c>
    </row>
    <row r="66" spans="1:6" ht="12.75">
      <c r="A66" s="162"/>
      <c r="B66" s="128" t="s">
        <v>56</v>
      </c>
      <c r="C66" s="131"/>
      <c r="D66" s="125">
        <v>250</v>
      </c>
      <c r="E66" s="126">
        <v>16.604960000000005</v>
      </c>
      <c r="F66" s="174">
        <f t="shared" si="0"/>
        <v>208.5</v>
      </c>
    </row>
    <row r="67" spans="1:6" ht="12.75">
      <c r="A67" s="162"/>
      <c r="B67" s="128" t="s">
        <v>57</v>
      </c>
      <c r="C67" s="131"/>
      <c r="D67" s="125">
        <v>250</v>
      </c>
      <c r="E67" s="126">
        <v>12.72664</v>
      </c>
      <c r="F67" s="174">
        <f t="shared" si="0"/>
        <v>218.2</v>
      </c>
    </row>
    <row r="68" spans="1:6" ht="12.75">
      <c r="A68" s="163"/>
      <c r="B68" s="132" t="s">
        <v>103</v>
      </c>
      <c r="C68" s="133"/>
      <c r="D68" s="134">
        <v>100</v>
      </c>
      <c r="E68" s="126">
        <v>34.0119</v>
      </c>
      <c r="F68" s="177">
        <f t="shared" si="0"/>
        <v>66</v>
      </c>
    </row>
    <row r="69" spans="1:6" ht="12.75">
      <c r="A69" s="160" t="s">
        <v>133</v>
      </c>
      <c r="B69" s="150" t="s">
        <v>167</v>
      </c>
      <c r="C69" s="122" t="s">
        <v>134</v>
      </c>
      <c r="D69" s="134"/>
      <c r="E69" s="126"/>
      <c r="F69" s="146"/>
    </row>
    <row r="70" spans="1:6" ht="12.75">
      <c r="A70" s="158"/>
      <c r="B70" s="128" t="s">
        <v>58</v>
      </c>
      <c r="C70" s="124"/>
      <c r="D70" s="125">
        <v>160</v>
      </c>
      <c r="E70" s="126">
        <v>3.0726875</v>
      </c>
      <c r="F70" s="174">
        <f t="shared" si="0"/>
        <v>155.1</v>
      </c>
    </row>
    <row r="71" spans="1:6" ht="12.75">
      <c r="A71" s="157"/>
      <c r="B71" s="128" t="s">
        <v>60</v>
      </c>
      <c r="C71" s="124"/>
      <c r="D71" s="125">
        <v>160</v>
      </c>
      <c r="E71" s="126">
        <v>9.385875000000002</v>
      </c>
      <c r="F71" s="174">
        <f t="shared" si="0"/>
        <v>145</v>
      </c>
    </row>
    <row r="72" spans="1:6" ht="12.75">
      <c r="A72" s="157"/>
      <c r="B72" s="128" t="s">
        <v>61</v>
      </c>
      <c r="C72" s="124"/>
      <c r="D72" s="125">
        <v>63</v>
      </c>
      <c r="E72" s="126">
        <v>3.873015873015873</v>
      </c>
      <c r="F72" s="174">
        <f>ROUND((100-E72)/100*D72,1)</f>
        <v>60.6</v>
      </c>
    </row>
    <row r="73" spans="1:6" ht="12.75">
      <c r="A73" s="159"/>
      <c r="B73" s="128" t="s">
        <v>62</v>
      </c>
      <c r="C73" s="124"/>
      <c r="D73" s="125">
        <v>63</v>
      </c>
      <c r="E73" s="126">
        <v>2.9961904761904763</v>
      </c>
      <c r="F73" s="174">
        <f>ROUND((100-E73)/100*D73,1)</f>
        <v>61.1</v>
      </c>
    </row>
    <row r="74" spans="1:6" ht="12.75">
      <c r="A74" s="160" t="s">
        <v>135</v>
      </c>
      <c r="B74" s="148" t="s">
        <v>168</v>
      </c>
      <c r="C74" s="122" t="s">
        <v>136</v>
      </c>
      <c r="D74" s="125"/>
      <c r="E74" s="126"/>
      <c r="F74" s="146"/>
    </row>
    <row r="75" spans="1:6" ht="12.75">
      <c r="A75" s="161"/>
      <c r="B75" s="128" t="s">
        <v>63</v>
      </c>
      <c r="C75" s="124"/>
      <c r="D75" s="129">
        <v>100</v>
      </c>
      <c r="E75" s="126">
        <v>3.7683</v>
      </c>
      <c r="F75" s="174">
        <f>ROUND((100-E75)/100*D75,1)</f>
        <v>96.2</v>
      </c>
    </row>
    <row r="76" spans="1:6" ht="12.75">
      <c r="A76" s="162"/>
      <c r="B76" s="128" t="s">
        <v>64</v>
      </c>
      <c r="C76" s="124"/>
      <c r="D76" s="129">
        <v>160</v>
      </c>
      <c r="E76" s="126">
        <v>6.913</v>
      </c>
      <c r="F76" s="174">
        <f>ROUND((100-E76)/100*D76,1)</f>
        <v>148.9</v>
      </c>
    </row>
    <row r="77" spans="1:6" ht="12.75">
      <c r="A77" s="162"/>
      <c r="B77" s="128" t="s">
        <v>65</v>
      </c>
      <c r="C77" s="122" t="s">
        <v>137</v>
      </c>
      <c r="D77" s="125">
        <v>40</v>
      </c>
      <c r="E77" s="126">
        <v>23.712000000000003</v>
      </c>
      <c r="F77" s="174">
        <f>ROUND((100-E77)/100*D77,1)</f>
        <v>30.5</v>
      </c>
    </row>
    <row r="78" spans="1:6" ht="12.75">
      <c r="A78" s="162"/>
      <c r="B78" s="128" t="s">
        <v>66</v>
      </c>
      <c r="C78" s="124"/>
      <c r="D78" s="125">
        <v>60</v>
      </c>
      <c r="E78" s="126">
        <v>5.786666666666667</v>
      </c>
      <c r="F78" s="174">
        <f>ROUND((100-E78)/100*D78,1)</f>
        <v>56.5</v>
      </c>
    </row>
    <row r="79" spans="1:6" ht="12.75">
      <c r="A79" s="163"/>
      <c r="B79" s="132" t="s">
        <v>67</v>
      </c>
      <c r="C79" s="151" t="s">
        <v>136</v>
      </c>
      <c r="D79" s="134">
        <v>160</v>
      </c>
      <c r="E79" s="126">
        <v>0.39975</v>
      </c>
      <c r="F79" s="174">
        <f>ROUND((100-E79)/100*D79,1)</f>
        <v>159.4</v>
      </c>
    </row>
    <row r="80" spans="1:6" ht="12.75">
      <c r="A80" s="160" t="s">
        <v>138</v>
      </c>
      <c r="B80" s="150" t="s">
        <v>169</v>
      </c>
      <c r="C80" s="152" t="s">
        <v>140</v>
      </c>
      <c r="D80" s="134"/>
      <c r="E80" s="126"/>
      <c r="F80" s="146"/>
    </row>
    <row r="81" spans="1:6" s="139" customFormat="1" ht="12.75">
      <c r="A81" s="164"/>
      <c r="B81" s="135" t="s">
        <v>68</v>
      </c>
      <c r="C81" s="136"/>
      <c r="D81" s="137">
        <v>160</v>
      </c>
      <c r="E81" s="138">
        <v>18.9875</v>
      </c>
      <c r="F81" s="174">
        <f>ROUND((100-E81)/100*D81,1)</f>
        <v>129.6</v>
      </c>
    </row>
    <row r="82" spans="1:6" s="139" customFormat="1" ht="12.75">
      <c r="A82" s="165"/>
      <c r="B82" s="135" t="s">
        <v>96</v>
      </c>
      <c r="C82" s="136"/>
      <c r="D82" s="137">
        <v>63</v>
      </c>
      <c r="E82" s="140">
        <v>2.285079365079365</v>
      </c>
      <c r="F82" s="174">
        <f>ROUND((100-E82)/100*D82,1)</f>
        <v>61.6</v>
      </c>
    </row>
    <row r="83" spans="1:6" s="139" customFormat="1" ht="12.75">
      <c r="A83" s="165"/>
      <c r="B83" s="135" t="s">
        <v>71</v>
      </c>
      <c r="C83" s="136"/>
      <c r="D83" s="137">
        <v>160</v>
      </c>
      <c r="E83" s="140">
        <v>15.921062500000003</v>
      </c>
      <c r="F83" s="174">
        <f>ROUND((100-E83)/100*D83,1)</f>
        <v>134.5</v>
      </c>
    </row>
    <row r="84" spans="1:6" s="139" customFormat="1" ht="12.75">
      <c r="A84" s="166"/>
      <c r="B84" s="135" t="s">
        <v>72</v>
      </c>
      <c r="C84" s="136"/>
      <c r="D84" s="137">
        <v>160</v>
      </c>
      <c r="E84" s="138">
        <v>14.43</v>
      </c>
      <c r="F84" s="174">
        <f>ROUND((100-E84)/100*D84,1)</f>
        <v>136.9</v>
      </c>
    </row>
    <row r="85" spans="1:6" s="139" customFormat="1" ht="12.75">
      <c r="A85" s="165" t="s">
        <v>138</v>
      </c>
      <c r="B85" s="153" t="s">
        <v>162</v>
      </c>
      <c r="C85" s="122" t="s">
        <v>140</v>
      </c>
      <c r="D85" s="137"/>
      <c r="E85" s="138"/>
      <c r="F85" s="176"/>
    </row>
    <row r="86" spans="1:6" ht="12.75">
      <c r="A86" s="158"/>
      <c r="B86" s="128" t="s">
        <v>69</v>
      </c>
      <c r="C86" s="124"/>
      <c r="D86" s="125">
        <v>160</v>
      </c>
      <c r="E86" s="126">
        <v>17.620625000000004</v>
      </c>
      <c r="F86" s="174">
        <f>ROUND((100-E86)/100*D86,1)</f>
        <v>131.8</v>
      </c>
    </row>
    <row r="87" spans="1:6" ht="12.75">
      <c r="A87" s="157"/>
      <c r="B87" s="128" t="s">
        <v>70</v>
      </c>
      <c r="C87" s="124"/>
      <c r="D87" s="125">
        <v>250</v>
      </c>
      <c r="E87" s="126">
        <v>1.70408</v>
      </c>
      <c r="F87" s="174">
        <f>ROUND((100-E87)/100*D87,1)</f>
        <v>245.7</v>
      </c>
    </row>
    <row r="88" spans="1:6" ht="12.75">
      <c r="A88" s="157"/>
      <c r="B88" s="128" t="s">
        <v>97</v>
      </c>
      <c r="C88" s="124"/>
      <c r="D88" s="125">
        <v>250</v>
      </c>
      <c r="E88" s="126">
        <v>3.5332</v>
      </c>
      <c r="F88" s="174">
        <f>ROUND((100-E88)/100*D88,1)</f>
        <v>241.2</v>
      </c>
    </row>
    <row r="89" spans="1:6" ht="12.75">
      <c r="A89" s="159"/>
      <c r="B89" s="128" t="s">
        <v>98</v>
      </c>
      <c r="C89" s="124"/>
      <c r="D89" s="125">
        <v>250</v>
      </c>
      <c r="E89" s="126">
        <v>2.16176</v>
      </c>
      <c r="F89" s="174">
        <f>ROUND((100-E89)/100*D89,1)</f>
        <v>244.6</v>
      </c>
    </row>
    <row r="90" spans="1:6" ht="18" customHeight="1">
      <c r="A90" s="160" t="s">
        <v>141</v>
      </c>
      <c r="B90" s="148" t="s">
        <v>170</v>
      </c>
      <c r="C90" s="154" t="s">
        <v>142</v>
      </c>
      <c r="D90" s="125"/>
      <c r="E90" s="126"/>
      <c r="F90" s="146"/>
    </row>
    <row r="91" spans="1:6" ht="12.75">
      <c r="A91" s="161"/>
      <c r="B91" s="128" t="s">
        <v>73</v>
      </c>
      <c r="C91" s="141"/>
      <c r="D91" s="125">
        <v>250</v>
      </c>
      <c r="E91" s="126">
        <v>2.20864</v>
      </c>
      <c r="F91" s="174">
        <f aca="true" t="shared" si="1" ref="F91:F96">ROUND((100-E91)/100*D91,1)</f>
        <v>244.5</v>
      </c>
    </row>
    <row r="92" spans="1:6" ht="12.75">
      <c r="A92" s="162"/>
      <c r="B92" s="128" t="s">
        <v>75</v>
      </c>
      <c r="C92" s="141"/>
      <c r="D92" s="125">
        <v>160</v>
      </c>
      <c r="E92" s="126">
        <v>21.355874999999997</v>
      </c>
      <c r="F92" s="174">
        <f t="shared" si="1"/>
        <v>125.8</v>
      </c>
    </row>
    <row r="93" spans="1:6" ht="12.75">
      <c r="A93" s="162"/>
      <c r="B93" s="128" t="s">
        <v>76</v>
      </c>
      <c r="C93" s="141"/>
      <c r="D93" s="125">
        <v>100</v>
      </c>
      <c r="E93" s="126">
        <v>9.282</v>
      </c>
      <c r="F93" s="174">
        <f t="shared" si="1"/>
        <v>90.7</v>
      </c>
    </row>
    <row r="94" spans="1:6" ht="12.75">
      <c r="A94" s="162"/>
      <c r="B94" s="128" t="s">
        <v>77</v>
      </c>
      <c r="C94" s="141"/>
      <c r="D94" s="125">
        <v>160</v>
      </c>
      <c r="E94" s="126">
        <v>23.619375</v>
      </c>
      <c r="F94" s="174">
        <f t="shared" si="1"/>
        <v>122.2</v>
      </c>
    </row>
    <row r="95" spans="1:6" ht="12.75">
      <c r="A95" s="162"/>
      <c r="B95" s="128" t="s">
        <v>78</v>
      </c>
      <c r="C95" s="141"/>
      <c r="D95" s="125">
        <v>63</v>
      </c>
      <c r="E95" s="126">
        <v>22.492857142857144</v>
      </c>
      <c r="F95" s="174">
        <f t="shared" si="1"/>
        <v>48.8</v>
      </c>
    </row>
    <row r="96" spans="1:6" ht="12.75">
      <c r="A96" s="163"/>
      <c r="B96" s="128" t="s">
        <v>79</v>
      </c>
      <c r="C96" s="141"/>
      <c r="D96" s="125">
        <v>160</v>
      </c>
      <c r="E96" s="126">
        <v>32.76875</v>
      </c>
      <c r="F96" s="174">
        <f t="shared" si="1"/>
        <v>107.6</v>
      </c>
    </row>
    <row r="97" spans="1:6" ht="18" customHeight="1">
      <c r="A97" s="160" t="s">
        <v>141</v>
      </c>
      <c r="B97" s="148" t="s">
        <v>171</v>
      </c>
      <c r="C97" s="122" t="s">
        <v>142</v>
      </c>
      <c r="D97" s="125"/>
      <c r="E97" s="126"/>
      <c r="F97" s="146"/>
    </row>
    <row r="98" spans="1:6" ht="12.75">
      <c r="A98" s="158"/>
      <c r="B98" s="128" t="s">
        <v>105</v>
      </c>
      <c r="C98" s="124"/>
      <c r="D98" s="125">
        <v>100</v>
      </c>
      <c r="E98" s="126">
        <v>6.1226</v>
      </c>
      <c r="F98" s="174">
        <f>ROUND((100-E98)/100*D98,1)</f>
        <v>93.9</v>
      </c>
    </row>
    <row r="99" spans="1:6" ht="12.75">
      <c r="A99" s="159"/>
      <c r="B99" s="128" t="s">
        <v>80</v>
      </c>
      <c r="C99" s="124"/>
      <c r="D99" s="125">
        <v>250</v>
      </c>
      <c r="E99" s="126">
        <v>13.146240000000002</v>
      </c>
      <c r="F99" s="174">
        <f>ROUND((100-E99)/100*D99,1)</f>
        <v>217.1</v>
      </c>
    </row>
    <row r="100" spans="1:6" ht="12.75">
      <c r="A100" s="160" t="s">
        <v>144</v>
      </c>
      <c r="B100" s="148" t="s">
        <v>172</v>
      </c>
      <c r="C100" s="154" t="s">
        <v>145</v>
      </c>
      <c r="D100" s="125"/>
      <c r="E100" s="126"/>
      <c r="F100" s="146"/>
    </row>
    <row r="101" spans="1:6" ht="12.75">
      <c r="A101" s="161"/>
      <c r="B101" s="128" t="s">
        <v>81</v>
      </c>
      <c r="C101" s="141"/>
      <c r="D101" s="129">
        <v>100</v>
      </c>
      <c r="E101" s="126">
        <v>27.1338</v>
      </c>
      <c r="F101" s="174">
        <f>ROUND((100-E101)/100*D101,1)</f>
        <v>72.9</v>
      </c>
    </row>
    <row r="102" spans="1:6" ht="12.75">
      <c r="A102" s="162"/>
      <c r="B102" s="128" t="s">
        <v>82</v>
      </c>
      <c r="C102" s="141"/>
      <c r="D102" s="129">
        <v>160</v>
      </c>
      <c r="E102" s="126">
        <v>19.092999999999996</v>
      </c>
      <c r="F102" s="174">
        <f>ROUND((100-E102)/100*D102,1)</f>
        <v>129.5</v>
      </c>
    </row>
    <row r="103" spans="1:6" ht="12.75">
      <c r="A103" s="162"/>
      <c r="B103" s="128" t="s">
        <v>83</v>
      </c>
      <c r="C103" s="141"/>
      <c r="D103" s="125">
        <v>100</v>
      </c>
      <c r="E103" s="126">
        <v>5.3984</v>
      </c>
      <c r="F103" s="174">
        <f>ROUND((100-E103)/100*D103,1)</f>
        <v>94.6</v>
      </c>
    </row>
    <row r="104" spans="1:6" ht="12.75">
      <c r="A104" s="163"/>
      <c r="B104" s="132" t="s">
        <v>84</v>
      </c>
      <c r="C104" s="142"/>
      <c r="D104" s="134">
        <v>63</v>
      </c>
      <c r="E104" s="143">
        <v>10.495873015873016</v>
      </c>
      <c r="F104" s="174">
        <f>ROUND((100-E104)/100*D104,1)</f>
        <v>56.4</v>
      </c>
    </row>
    <row r="105" spans="1:6" ht="12.75">
      <c r="A105" s="160" t="s">
        <v>147</v>
      </c>
      <c r="B105" s="150" t="s">
        <v>173</v>
      </c>
      <c r="C105" s="122" t="s">
        <v>148</v>
      </c>
      <c r="D105" s="134"/>
      <c r="E105" s="143"/>
      <c r="F105" s="146"/>
    </row>
    <row r="106" spans="1:6" ht="12.75">
      <c r="A106" s="158"/>
      <c r="B106" s="128" t="s">
        <v>85</v>
      </c>
      <c r="C106" s="124"/>
      <c r="D106" s="125">
        <v>100</v>
      </c>
      <c r="E106" s="126">
        <v>6.7334</v>
      </c>
      <c r="F106" s="174">
        <f>ROUND((100-E106)/100*D106,1)</f>
        <v>93.3</v>
      </c>
    </row>
    <row r="107" spans="1:6" ht="12.75">
      <c r="A107" s="159"/>
      <c r="B107" s="128" t="s">
        <v>87</v>
      </c>
      <c r="C107" s="124"/>
      <c r="D107" s="125">
        <v>63</v>
      </c>
      <c r="E107" s="126">
        <v>8.370793650793651</v>
      </c>
      <c r="F107" s="174">
        <f>ROUND((100-E107)/100*D107,1)</f>
        <v>57.7</v>
      </c>
    </row>
    <row r="108" spans="1:6" ht="12.75">
      <c r="A108" s="157" t="s">
        <v>147</v>
      </c>
      <c r="B108" s="148" t="s">
        <v>174</v>
      </c>
      <c r="C108" s="122" t="s">
        <v>149</v>
      </c>
      <c r="D108" s="125"/>
      <c r="E108" s="126"/>
      <c r="F108" s="146"/>
    </row>
    <row r="109" spans="1:6" ht="12.75">
      <c r="A109" s="158"/>
      <c r="B109" s="128" t="s">
        <v>89</v>
      </c>
      <c r="C109" s="124"/>
      <c r="D109" s="125">
        <v>160</v>
      </c>
      <c r="E109" s="126">
        <v>8.67</v>
      </c>
      <c r="F109" s="174">
        <f>ROUND((100-E109)/100*D109,1)</f>
        <v>146.1</v>
      </c>
    </row>
    <row r="110" spans="1:6" ht="12.75">
      <c r="A110" s="157"/>
      <c r="B110" s="128" t="s">
        <v>90</v>
      </c>
      <c r="C110" s="124"/>
      <c r="D110" s="125">
        <v>100</v>
      </c>
      <c r="E110" s="126">
        <v>7.4496</v>
      </c>
      <c r="F110" s="174">
        <f>ROUND((100-E110)/100*D110,1)</f>
        <v>92.6</v>
      </c>
    </row>
    <row r="111" spans="1:6" ht="12.75">
      <c r="A111" s="159"/>
      <c r="B111" s="128" t="s">
        <v>91</v>
      </c>
      <c r="C111" s="124"/>
      <c r="D111" s="125">
        <v>100</v>
      </c>
      <c r="E111" s="126">
        <v>1.2336000000000003</v>
      </c>
      <c r="F111" s="174">
        <f>ROUND((100-E111)/100*D111,1)</f>
        <v>98.8</v>
      </c>
    </row>
    <row r="112" spans="1:6" ht="12.75">
      <c r="A112" s="157" t="s">
        <v>151</v>
      </c>
      <c r="B112" s="148" t="s">
        <v>175</v>
      </c>
      <c r="C112" s="122" t="s">
        <v>150</v>
      </c>
      <c r="D112" s="125"/>
      <c r="E112" s="126"/>
      <c r="F112" s="146"/>
    </row>
    <row r="113" spans="1:6" ht="12.75">
      <c r="A113" s="158"/>
      <c r="B113" s="128" t="s">
        <v>92</v>
      </c>
      <c r="C113" s="124"/>
      <c r="D113" s="129">
        <v>100</v>
      </c>
      <c r="E113" s="126">
        <v>3.1152</v>
      </c>
      <c r="F113" s="174">
        <f>ROUND((100-E113)/100*D113,1)</f>
        <v>96.9</v>
      </c>
    </row>
    <row r="114" spans="1:6" ht="12.75">
      <c r="A114" s="157"/>
      <c r="B114" s="128" t="s">
        <v>94</v>
      </c>
      <c r="C114" s="124"/>
      <c r="D114" s="129">
        <v>100</v>
      </c>
      <c r="E114" s="126">
        <v>1.0764000000000002</v>
      </c>
      <c r="F114" s="174">
        <f>ROUND((100-E114)/100*D114,1)</f>
        <v>98.9</v>
      </c>
    </row>
    <row r="115" spans="1:6" ht="12.75">
      <c r="A115" s="159"/>
      <c r="B115" s="128" t="s">
        <v>95</v>
      </c>
      <c r="C115" s="124"/>
      <c r="D115" s="129">
        <v>63</v>
      </c>
      <c r="E115" s="126">
        <v>3.157142857142857</v>
      </c>
      <c r="F115" s="177">
        <f>ROUND((100-E115)/100*D115,1)</f>
        <v>61</v>
      </c>
    </row>
    <row r="116" spans="1:6" ht="12.75">
      <c r="A116" s="167"/>
      <c r="B116" s="144"/>
      <c r="C116" s="145"/>
      <c r="D116" s="146"/>
      <c r="E116" s="147"/>
      <c r="F116" s="175"/>
    </row>
    <row r="117" spans="1:6" ht="12.75">
      <c r="A117" s="167"/>
      <c r="B117" s="170"/>
      <c r="C117" s="171"/>
      <c r="D117" s="172"/>
      <c r="E117" s="171"/>
      <c r="F117" s="146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Валерий М. Угай</cp:lastModifiedBy>
  <dcterms:created xsi:type="dcterms:W3CDTF">2020-01-31T03:59:22Z</dcterms:created>
  <dcterms:modified xsi:type="dcterms:W3CDTF">2020-05-25T03:10:10Z</dcterms:modified>
  <cp:category/>
  <cp:version/>
  <cp:contentType/>
  <cp:contentStatus/>
</cp:coreProperties>
</file>