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2"/>
  <c r="G41"/>
  <c r="G40"/>
  <c r="G12"/>
  <c r="G14"/>
  <c r="G22" i="10"/>
  <c r="G155"/>
  <c r="G105"/>
  <c r="G39"/>
  <c r="G50"/>
  <c r="G45"/>
  <c r="G72"/>
  <c r="G98"/>
  <c r="G68"/>
  <c r="G48"/>
  <c r="G41"/>
  <c r="G102"/>
  <c r="G49"/>
  <c r="G28"/>
  <c r="G48" i="4"/>
  <c r="G55"/>
  <c r="G54"/>
  <c r="G6" i="11"/>
  <c r="G69"/>
  <c r="G4"/>
  <c r="G24" i="7"/>
  <c r="G45" i="3"/>
  <c r="G30" i="14"/>
  <c r="G7"/>
  <c r="G15"/>
  <c r="G6"/>
  <c r="G50"/>
  <c r="G4"/>
  <c r="G24" i="2"/>
  <c r="G10"/>
  <c r="G23"/>
  <c r="G46" i="10"/>
  <c r="G108"/>
  <c r="G139"/>
  <c r="G99"/>
  <c r="G70"/>
  <c r="G54"/>
  <c r="G5"/>
  <c r="G6" i="4"/>
  <c r="G36"/>
  <c r="G74" i="11"/>
  <c r="G31" i="3"/>
  <c r="G8" i="8"/>
  <c r="G37" i="9"/>
  <c r="G81" i="14"/>
  <c r="G3"/>
  <c r="G33" i="2"/>
  <c r="H41"/>
  <c r="H30"/>
  <c r="G30"/>
  <c r="G31"/>
  <c r="G40" i="12"/>
  <c r="G46"/>
  <c r="G16"/>
  <c r="G62" i="10"/>
  <c r="G44"/>
  <c r="G25"/>
  <c r="G14"/>
  <c r="H41"/>
  <c r="G8"/>
  <c r="G58" i="14"/>
  <c r="G11" i="6"/>
  <c r="G65" i="11"/>
  <c r="G74" i="9"/>
  <c r="G46" i="4"/>
  <c r="G57" i="10"/>
  <c r="G36"/>
  <c r="G131"/>
  <c r="G103"/>
  <c r="G53"/>
  <c r="G63" i="8"/>
  <c r="G56"/>
  <c r="G20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<sst xmlns="http://schemas.openxmlformats.org/spreadsheetml/2006/main" count="1107" uniqueCount="1007">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</sst>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7" sqref="G17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5" t="s">
        <v>8</v>
      </c>
      <c r="B2" s="15"/>
      <c r="C2" s="15"/>
      <c r="D2" s="15"/>
      <c r="E2" s="15"/>
      <c r="F2" s="15"/>
      <c r="G2" s="15"/>
      <c r="H2" s="15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10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10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v>1.34</v>
      </c>
      <c r="H5" s="10">
        <f t="shared" si="0"/>
        <v>2.8777400000000011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10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v>0.25</v>
      </c>
      <c r="H7" s="10">
        <f t="shared" si="0"/>
        <v>3.9677400000000009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10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6">
        <v>0.72399999999999998</v>
      </c>
      <c r="H9" s="10">
        <f t="shared" si="0"/>
        <v>3.8901451232899591</v>
      </c>
      <c r="J9" s="16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1">
        <f>0.02+0.00987</f>
        <v>2.9870000000000001E-2</v>
      </c>
      <c r="H10" s="10">
        <f t="shared" si="0"/>
        <v>4.1878700000000011</v>
      </c>
      <c r="J10" s="16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10">
        <f t="shared" si="0"/>
        <v>4.471280000000001</v>
      </c>
      <c r="J11" s="16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10">
        <f>0.34+0.009+0.0357</f>
        <v>0.38470000000000004</v>
      </c>
      <c r="H12" s="10">
        <f t="shared" si="0"/>
        <v>2.5329057974603137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10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10">
        <f>1.14+0.007+0.00945+0.0099+0.085</f>
        <v>1.2513499999999997</v>
      </c>
      <c r="H14" s="10">
        <f t="shared" si="0"/>
        <v>2.9663900000000014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6">
        <v>0.56999999999999995</v>
      </c>
      <c r="H15" s="10">
        <f t="shared" si="0"/>
        <v>3.6477400000000011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6">
        <f>0.65+0.009</f>
        <v>0.65900000000000003</v>
      </c>
      <c r="H16" s="10">
        <f t="shared" si="0"/>
        <v>3.5587400000000011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10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10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10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6">
        <v>0.39</v>
      </c>
      <c r="H20" s="10">
        <f t="shared" si="0"/>
        <v>4.862280000000001</v>
      </c>
    </row>
    <row r="21" spans="1:8">
      <c r="A21" s="5">
        <v>19</v>
      </c>
      <c r="B21" s="6" t="s">
        <v>27</v>
      </c>
      <c r="C21" s="12">
        <v>0.82</v>
      </c>
      <c r="D21" s="5">
        <v>95</v>
      </c>
      <c r="E21" s="5">
        <v>10</v>
      </c>
      <c r="F21" s="7">
        <v>5.2522800000000007</v>
      </c>
      <c r="G21" s="13">
        <v>0</v>
      </c>
      <c r="H21" s="10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10">
        <v>8.9999999999999993E-3</v>
      </c>
      <c r="H22" s="10">
        <f>F22-G22</f>
        <v>4.2087400000000006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10">
        <f>0.81+0.04727+0.00006</f>
        <v>0.85733000000000004</v>
      </c>
      <c r="H23" s="10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10">
        <f>0.51+0.14765+0.009+0.009</f>
        <v>0.67565000000000008</v>
      </c>
      <c r="H24" s="10">
        <f t="shared" si="0"/>
        <v>3.5420900000000008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6">
        <v>1.18</v>
      </c>
      <c r="H25" s="10">
        <f t="shared" si="0"/>
        <v>4.072280000000001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10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10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6">
        <v>1.05</v>
      </c>
      <c r="H28" s="10">
        <f t="shared" si="0"/>
        <v>3.1677400000000011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v>0.66</v>
      </c>
      <c r="H29" s="10">
        <f t="shared" si="0"/>
        <v>4.0230129609510028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10">
        <f>0.79+0.1277</f>
        <v>0.91770000000000007</v>
      </c>
      <c r="H30" s="10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10">
        <f>0.1277</f>
        <v>0.12770000000000001</v>
      </c>
      <c r="H31" s="10">
        <f t="shared" si="0"/>
        <v>5.1245800000000008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10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10">
        <f>1.59+0.13936+0.009</f>
        <v>1.7383599999999999</v>
      </c>
      <c r="H33" s="10">
        <f t="shared" si="0"/>
        <v>2.4793800000000008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v>0.08</v>
      </c>
      <c r="H34" s="10">
        <f t="shared" si="0"/>
        <v>5.1722800000000007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10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10">
        <f t="shared" si="0"/>
        <v>2.2306439999999998</v>
      </c>
      <c r="I36" s="17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10">
        <f t="shared" si="0"/>
        <v>2.4106439999999996</v>
      </c>
      <c r="I37" s="17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10">
        <f t="shared" si="0"/>
        <v>1.5506439999999997</v>
      </c>
      <c r="I38" s="17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10">
        <f t="shared" si="0"/>
        <v>3.1113679999999997</v>
      </c>
      <c r="I39" s="17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10">
        <f>0.64+0.0065+0.0099+0.0065</f>
        <v>0.66289999999999993</v>
      </c>
      <c r="H40" s="10">
        <f t="shared" si="0"/>
        <v>1.7848876256885737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10">
        <f>0.0099+0.0096</f>
        <v>1.95E-2</v>
      </c>
      <c r="H41" s="10">
        <f t="shared" si="0"/>
        <v>2.9178451508262886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7" sqref="G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717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10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10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10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10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10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10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10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10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10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10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v>0.17</v>
      </c>
      <c r="H13" s="10">
        <f t="shared" si="0"/>
        <v>0.39570128512574565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10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10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10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10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10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10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10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10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10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10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10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10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v>3.2000000000000001E-2</v>
      </c>
      <c r="H26" s="10">
        <f t="shared" si="0"/>
        <v>0.21381683866720252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10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10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v>2.9000000000000001E-2</v>
      </c>
      <c r="H29" s="10">
        <f t="shared" si="0"/>
        <v>1.9650386912863984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10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10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10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10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10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10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v>0.108</v>
      </c>
      <c r="H36" s="10">
        <f t="shared" si="0"/>
        <v>0.58578459496553714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10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10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10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10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10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10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10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10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10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10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10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10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10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10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10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10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v>7.0000000000000007E-2</v>
      </c>
      <c r="H53" s="10">
        <f t="shared" si="0"/>
        <v>1.8309835523596993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10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10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10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v>3.5000000000000003E-2</v>
      </c>
      <c r="H57" s="10">
        <f t="shared" si="0"/>
        <v>1.3559635748973411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10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10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v>6.9000000000000006E-2</v>
      </c>
      <c r="H60" s="10">
        <f t="shared" si="0"/>
        <v>0.77588157882653297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10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10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10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1">
        <f>0.158+0.0146</f>
        <v>0.1726</v>
      </c>
      <c r="H65" s="10">
        <f t="shared" si="0"/>
        <v>0.42145736011240598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6">
        <v>0.91900000000000004</v>
      </c>
      <c r="H66" s="10">
        <f t="shared" si="0"/>
        <v>-0.45154502810827069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10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10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10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v>5.7000000000000002E-2</v>
      </c>
      <c r="H70" s="10">
        <f t="shared" si="1"/>
        <v>0.73507648014987459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10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10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v>0.34399999999999997</v>
      </c>
      <c r="H73" s="10">
        <f t="shared" si="1"/>
        <v>0.78740257025149141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10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v>0.17199999999999999</v>
      </c>
      <c r="H75" s="10">
        <f t="shared" si="1"/>
        <v>0.9595378287855354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10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10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10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10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40" sqref="G4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795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v>0.61799999999999999</v>
      </c>
      <c r="H3" s="10">
        <f>F3-G3</f>
        <v>-1.8950561231187213E-2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10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10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10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10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10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10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10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10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10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10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10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10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10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10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10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10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10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10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v>4.4999999999999998E-2</v>
      </c>
      <c r="H23" s="10">
        <f t="shared" si="0"/>
        <v>0.46419202295349088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10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10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10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10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v>0.04</v>
      </c>
      <c r="H29" s="10">
        <f t="shared" si="0"/>
        <v>2.5864702523695335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10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10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10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10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v>3.3000000000000002E-2</v>
      </c>
      <c r="H34" s="10">
        <f t="shared" si="0"/>
        <v>0.79330524793648238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10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10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10">
        <f t="shared" si="0"/>
        <v>3.2713600000000005</v>
      </c>
    </row>
    <row r="38" spans="1:8">
      <c r="A38" s="5">
        <v>36</v>
      </c>
      <c r="B38" s="9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10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10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1">
        <f>0.12+0.0052</f>
        <v>0.12520000000000001</v>
      </c>
      <c r="H40" s="10">
        <f t="shared" si="0"/>
        <v>0.13059536370903282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v>0.10100000000000001</v>
      </c>
      <c r="H41" s="10">
        <f t="shared" si="0"/>
        <v>3.2413600000000007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10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10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10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10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1">
        <f>0.032+0.0088</f>
        <v>4.0800000000000003E-2</v>
      </c>
      <c r="H46" s="10">
        <f t="shared" si="0"/>
        <v>1.4977181394633248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10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v>1.0999999999999999E-2</v>
      </c>
      <c r="H48" s="10">
        <f t="shared" si="0"/>
        <v>0.55038295470493848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10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10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10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10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10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10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10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10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10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10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10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10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v>6.2E-2</v>
      </c>
      <c r="H61" s="10">
        <f t="shared" si="0"/>
        <v>2.2100918952506374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10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10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15" activePane="bottomRight" state="frozen"/>
      <selection activeCell="B1" sqref="B1"/>
      <selection pane="topRight" activeCell="C1" sqref="C1"/>
      <selection pane="bottomLeft" activeCell="B3" sqref="B3"/>
      <selection pane="bottomRight" activeCell="G65" sqref="G6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857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10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10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10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10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6">
        <v>1.7999999999999999E-2</v>
      </c>
      <c r="H7" s="10">
        <f t="shared" si="0"/>
        <v>1.7641720803372178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10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10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10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10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10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10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v>0.11700000000000001</v>
      </c>
      <c r="H14" s="10">
        <f t="shared" si="0"/>
        <v>0.18315529774100514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10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10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10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10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6">
        <v>5.0999999999999997E-2</v>
      </c>
      <c r="H19" s="10">
        <f t="shared" si="0"/>
        <v>1.620390160598794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6">
        <v>1.7000000000000001E-2</v>
      </c>
      <c r="H20" s="10">
        <f t="shared" si="0"/>
        <v>0.23269135976703581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10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10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10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6">
        <v>1.7000000000000001E-2</v>
      </c>
      <c r="H24" s="10">
        <f t="shared" si="0"/>
        <v>0.2601113050087025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10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6">
        <v>0.1</v>
      </c>
      <c r="H26" s="10">
        <f t="shared" si="0"/>
        <v>1.4841529602997492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10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10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10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10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10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10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10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10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10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10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10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10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v>0.255</v>
      </c>
      <c r="H40" s="10">
        <f t="shared" si="0"/>
        <v>0.34848684201895219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10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10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10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10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10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10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10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10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v>8.4000000000000005E-2</v>
      </c>
      <c r="H49" s="10">
        <f t="shared" si="0"/>
        <v>1.2121251493361584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6">
        <v>0.68500000000000005</v>
      </c>
      <c r="H50" s="10">
        <f t="shared" si="0"/>
        <v>1.0319368353868146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6">
        <v>0.46800000000000003</v>
      </c>
      <c r="H51" s="10">
        <f t="shared" si="0"/>
        <v>0.85468286090552059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10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10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10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10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10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10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10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10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10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10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6">
        <v>3.4000000000000002E-2</v>
      </c>
      <c r="H62" s="10">
        <f t="shared" si="0"/>
        <v>1.694166865781545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10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10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6">
        <v>6.4000000000000001E-2</v>
      </c>
      <c r="H65" s="10">
        <f t="shared" si="0"/>
        <v>3.2783600000000006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10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10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12" activePane="bottomRight" state="frozen"/>
      <selection activeCell="B1" sqref="B1"/>
      <selection pane="topRight" activeCell="C1" sqref="C1"/>
      <selection pane="bottomLeft" activeCell="B3" sqref="B3"/>
      <selection pane="bottomRight" activeCell="G31" sqref="G3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857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10">
        <f>0.166+0.00568</f>
        <v>0.17168</v>
      </c>
      <c r="H3" s="10">
        <f>F3-G3</f>
        <v>0.80108676013686431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</f>
        <v>0.20700000000000002</v>
      </c>
      <c r="H4" s="10">
        <f t="shared" ref="H4:H67" si="0">F4-G4</f>
        <v>0.84509108821669421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10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10">
        <f>0.331+0.0031+0.008</f>
        <v>0.34210000000000002</v>
      </c>
      <c r="H6" s="10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10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10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10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v>0.24399999999999999</v>
      </c>
      <c r="H10" s="10">
        <f t="shared" si="0"/>
        <v>1.9113036869749378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10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10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v>0.16200000000000001</v>
      </c>
      <c r="H13" s="10">
        <f t="shared" si="0"/>
        <v>0.6118676339787783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v>3.3000000000000002E-2</v>
      </c>
      <c r="H14" s="10">
        <f t="shared" si="0"/>
        <v>0.58554128601725575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</f>
        <v>3.5700000000000003E-2</v>
      </c>
      <c r="H15" s="10">
        <f t="shared" si="0"/>
        <v>1.0347682251287762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10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10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10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10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10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v>0.14299999999999999</v>
      </c>
      <c r="H21" s="10">
        <f t="shared" si="0"/>
        <v>0.21795357972181625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10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v>0.02</v>
      </c>
      <c r="H23" s="10">
        <f t="shared" si="0"/>
        <v>0.73645154500294685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10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v>0.14299999999999999</v>
      </c>
      <c r="H25" s="10">
        <f t="shared" si="0"/>
        <v>0.58364763797656449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10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10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v>0.104</v>
      </c>
      <c r="H29" s="10">
        <f t="shared" si="0"/>
        <v>1.152156532396277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</f>
        <v>7.8399999999999997E-2</v>
      </c>
      <c r="H30" s="10">
        <f t="shared" si="0"/>
        <v>0.26656602515859729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10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v>5.0999999999999997E-2</v>
      </c>
      <c r="H32" s="10">
        <f t="shared" si="0"/>
        <v>0.24026407850250758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v>0.10199999999999999</v>
      </c>
      <c r="H33" s="10">
        <f t="shared" si="0"/>
        <v>1.2181274669164577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10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10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10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10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10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v>1.7000000000000001E-2</v>
      </c>
      <c r="H39" s="10">
        <f t="shared" si="0"/>
        <v>0.75159173275998625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10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10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10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10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10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v>1.7000000000000001E-2</v>
      </c>
      <c r="H45" s="10">
        <f t="shared" si="0"/>
        <v>0.43311449542850033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10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v>0.01</v>
      </c>
      <c r="H47" s="10">
        <f t="shared" si="0"/>
        <v>2.7753000000000005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10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10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10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10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10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10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10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10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v>0.34100000000000003</v>
      </c>
      <c r="H56" s="10">
        <f t="shared" si="0"/>
        <v>0.80233265561875933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6">
        <v>6.8000000000000005E-2</v>
      </c>
      <c r="H57" s="10">
        <f t="shared" si="0"/>
        <v>0.17707738105195953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1">
        <f>0.221+0.02344</f>
        <v>0.24443999999999999</v>
      </c>
      <c r="H58" s="10">
        <f t="shared" si="0"/>
        <v>0.64664604016860894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v>0.221</v>
      </c>
      <c r="H59" s="10">
        <f t="shared" si="0"/>
        <v>0.6301709151197562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10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v>1.2E-2</v>
      </c>
      <c r="H61" s="10">
        <f t="shared" si="0"/>
        <v>0.44061513151421416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v>3.4000000000000002E-2</v>
      </c>
      <c r="H62" s="10">
        <f t="shared" si="0"/>
        <v>1.5954144734511708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v>5.0999999999999997E-2</v>
      </c>
      <c r="H63" s="10">
        <f t="shared" si="0"/>
        <v>2.6015351893391157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10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10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v>8.9999999999999993E-3</v>
      </c>
      <c r="H66" s="10">
        <f t="shared" si="0"/>
        <v>0.16174702566105081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10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v>0.05</v>
      </c>
      <c r="H68" s="10">
        <f t="shared" ref="H68:H81" si="1">F68-G68</f>
        <v>1.1897718819737169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10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10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v>1.7000000000000001E-2</v>
      </c>
      <c r="H71" s="10">
        <f t="shared" si="1"/>
        <v>0.1720272010964235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10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10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v>0.17299999999999999</v>
      </c>
      <c r="H74" s="10">
        <f t="shared" si="1"/>
        <v>0.16589938740252053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10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10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10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10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10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10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1">
        <f>0.048+0.01928</f>
        <v>6.7280000000000006E-2</v>
      </c>
      <c r="H81" s="10">
        <f t="shared" si="1"/>
        <v>0.7839066652356862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D43" sqref="D43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5" t="s">
        <v>48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10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6">
        <v>0.42</v>
      </c>
      <c r="H4" s="10">
        <f t="shared" ref="H4:H67" si="0">F4-G4</f>
        <v>-5.2067699543283996E-2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6">
        <v>0.18</v>
      </c>
      <c r="H5" s="10">
        <f t="shared" si="0"/>
        <v>0.75090084894110043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10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6">
        <v>0.35</v>
      </c>
      <c r="H7" s="10">
        <f t="shared" si="0"/>
        <v>0.50118666523568622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6">
        <v>0.2</v>
      </c>
      <c r="H8" s="10">
        <f t="shared" si="0"/>
        <v>2.2795437639474336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10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v>0.63</v>
      </c>
      <c r="H10" s="10">
        <f t="shared" si="0"/>
        <v>9.488409272582099E-3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10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10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10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10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6">
        <v>0.1</v>
      </c>
      <c r="H15" s="10">
        <f t="shared" si="0"/>
        <v>0.77737702416601506</v>
      </c>
      <c r="I15" s="18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10">
        <f t="shared" si="0"/>
        <v>0.8761019735331661</v>
      </c>
      <c r="I16" s="18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10">
        <f t="shared" si="0"/>
        <v>0.23206449440094307</v>
      </c>
      <c r="I17" s="18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10">
        <f t="shared" si="0"/>
        <v>1.4122950402766916</v>
      </c>
      <c r="I18" s="18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10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10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10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10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10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10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10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10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10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10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10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10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1">
        <f>0.13+0.00671</f>
        <v>0.13671</v>
      </c>
      <c r="H31" s="10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10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10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10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10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10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10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10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v>7.0000000000000007E-2</v>
      </c>
      <c r="H40" s="10">
        <f t="shared" si="0"/>
        <v>2.2111802628316393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10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10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v>0.03</v>
      </c>
      <c r="H43" s="10">
        <f t="shared" si="0"/>
        <v>0.10355856339763694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10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1">
        <f>0.12+0.00713</f>
        <v>0.12712999999999999</v>
      </c>
      <c r="H45" s="10">
        <f t="shared" si="0"/>
        <v>1.6550420803372179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10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10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10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10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10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10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10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10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10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10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10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10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10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10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10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10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10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10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10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v>0.25</v>
      </c>
      <c r="H67" s="10">
        <f t="shared" si="0"/>
        <v>7.403128733403963E-2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10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10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10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10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10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10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10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10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10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10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10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10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10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10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v>0.3</v>
      </c>
      <c r="H82" s="10">
        <f t="shared" si="1"/>
        <v>0.88318478362636887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10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10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10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10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v>0.09</v>
      </c>
      <c r="H87" s="10">
        <f t="shared" si="1"/>
        <v>2.6953000000000005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10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10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v>0.02</v>
      </c>
      <c r="H90" s="10">
        <f t="shared" si="1"/>
        <v>2.572250298672317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0</v>
      </c>
      <c r="H91" s="10">
        <f t="shared" si="1"/>
        <v>3.3423600000000007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10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v>0.04</v>
      </c>
      <c r="H93" s="10">
        <f t="shared" si="1"/>
        <v>2.675690789085285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10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10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10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v>0.02</v>
      </c>
      <c r="H97" s="10">
        <f t="shared" si="1"/>
        <v>1.4807764887050257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10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10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10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6">
        <v>7.0000000000000007E-2</v>
      </c>
      <c r="H101" s="10">
        <f t="shared" si="1"/>
        <v>1.0691270324750262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10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10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10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10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10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10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10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10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F45" sqref="F4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5" t="s">
        <v>156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10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10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10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</f>
        <v>0.21000000000000002</v>
      </c>
      <c r="H6" s="10">
        <f t="shared" si="0"/>
        <v>1.7510977884359187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10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10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10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0.01</v>
      </c>
      <c r="H10" s="10">
        <f t="shared" si="0"/>
        <v>0.21811802628316393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v>0.64</v>
      </c>
      <c r="H11" s="10">
        <f t="shared" si="0"/>
        <v>0.23549008412317785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10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10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10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10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10">
        <f t="shared" si="0"/>
        <v>1.9152938701670246</v>
      </c>
    </row>
    <row r="17" spans="1:9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v>0.02</v>
      </c>
      <c r="H17" s="10">
        <f t="shared" si="0"/>
        <v>3.3223600000000006</v>
      </c>
    </row>
    <row r="18" spans="1:9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v>0.05</v>
      </c>
      <c r="H18" s="10">
        <f t="shared" si="0"/>
        <v>1.9370908212819153</v>
      </c>
    </row>
    <row r="19" spans="1:9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10">
        <f t="shared" si="0"/>
        <v>1.1438674810365506</v>
      </c>
    </row>
    <row r="20" spans="1:9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10">
        <f t="shared" si="0"/>
        <v>2.7653000000000003</v>
      </c>
    </row>
    <row r="21" spans="1:9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10">
        <f t="shared" si="0"/>
        <v>0.17015529774100513</v>
      </c>
    </row>
    <row r="22" spans="1:9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0.13</v>
      </c>
      <c r="H22" s="10">
        <f t="shared" si="0"/>
        <v>1.3322950402766915</v>
      </c>
    </row>
    <row r="23" spans="1:9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v>0.2</v>
      </c>
      <c r="H23" s="10">
        <f t="shared" si="0"/>
        <v>0.13863929577749928</v>
      </c>
      <c r="I23" s="3" t="s">
        <v>1002</v>
      </c>
    </row>
    <row r="24" spans="1:9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v>0.42</v>
      </c>
      <c r="H24" s="10">
        <f t="shared" si="0"/>
        <v>0.24313379733477897</v>
      </c>
    </row>
    <row r="25" spans="1:9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10">
        <f t="shared" si="0"/>
        <v>1.0205881009478135</v>
      </c>
    </row>
    <row r="26" spans="1:9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10">
        <f t="shared" si="0"/>
        <v>2.7653000000000003</v>
      </c>
    </row>
    <row r="27" spans="1:9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v>0.25</v>
      </c>
      <c r="H27" s="10">
        <f t="shared" si="0"/>
        <v>1.3747722669741023</v>
      </c>
    </row>
    <row r="28" spans="1:9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9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10">
        <f t="shared" si="0"/>
        <v>3.3223600000000006</v>
      </c>
    </row>
    <row r="30" spans="1:9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10">
        <f t="shared" si="0"/>
        <v>3.3423600000000007</v>
      </c>
    </row>
    <row r="31" spans="1:9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10">
        <f t="shared" si="0"/>
        <v>0.35061305870404785</v>
      </c>
    </row>
    <row r="32" spans="1:9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10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10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10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v>0.32</v>
      </c>
      <c r="H35" s="10">
        <f t="shared" si="0"/>
        <v>1.1807764887050256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</f>
        <v>0.18000000000000002</v>
      </c>
      <c r="H36" s="10">
        <f t="shared" si="0"/>
        <v>1.5693713672021776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v>7.0000000000000007E-2</v>
      </c>
      <c r="H37" s="10">
        <f t="shared" si="0"/>
        <v>0.88049177617984964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10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10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v>0.08</v>
      </c>
      <c r="H42" s="10">
        <f t="shared" si="0"/>
        <v>0.67038824435251287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10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10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10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10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10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10">
        <f>0.1+0.0105</f>
        <v>0.1105</v>
      </c>
      <c r="H48" s="10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10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10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10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10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10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10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</f>
        <v>0.5</v>
      </c>
      <c r="H55" s="10">
        <f t="shared" si="0"/>
        <v>0.81707867369032283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</v>
      </c>
      <c r="H56" s="10">
        <f t="shared" si="0"/>
        <v>2.7853000000000003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10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10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10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10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10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10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10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69" activePane="bottomRight" state="frozen"/>
      <selection activeCell="B1" sqref="B1"/>
      <selection pane="topRight" activeCell="C1" sqref="C1"/>
      <selection pane="bottomLeft" activeCell="B3" sqref="B3"/>
      <selection pane="bottomRight" activeCell="F12" sqref="F12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217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10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10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10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10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10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10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10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10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10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10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10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10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10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10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10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10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10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10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10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10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10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10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10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10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10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10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10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</v>
      </c>
      <c r="H30" s="10">
        <f t="shared" si="1"/>
        <v>2.7853000000000003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10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10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10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10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v>0.17</v>
      </c>
      <c r="H35" s="10">
        <f t="shared" si="1"/>
        <v>0.37941721166465292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10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10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10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10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10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6">
        <v>0.25</v>
      </c>
      <c r="H41" s="10">
        <f t="shared" si="1"/>
        <v>2.2013722355448979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10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10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10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10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10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10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10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10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10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10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10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10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10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10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10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10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10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10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10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10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10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10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G14" sqref="G1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282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10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10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10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10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10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10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10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10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1">
        <f>0.066+0.0159</f>
        <v>8.1900000000000001E-2</v>
      </c>
      <c r="H11" s="10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10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v>7.0000000000000007E-2</v>
      </c>
      <c r="H13" s="10">
        <f t="shared" si="0"/>
        <v>0.38478075415303814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10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10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10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10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10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10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10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10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10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6">
        <v>0.24</v>
      </c>
      <c r="H23" s="10">
        <f t="shared" si="0"/>
        <v>0.45126674631261787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10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10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10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10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10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v>6.4000000000000001E-2</v>
      </c>
      <c r="H30" s="10">
        <f t="shared" si="0"/>
        <v>2.4155437639474338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10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10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10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v>5.0000000000000001E-3</v>
      </c>
      <c r="H34" s="10">
        <f t="shared" si="0"/>
        <v>2.7803000000000004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10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10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10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10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10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10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10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10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6">
        <v>0.04</v>
      </c>
      <c r="H44" s="10">
        <f t="shared" si="0"/>
        <v>1.9540386912863983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10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10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10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10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10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10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10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F21" sqref="F2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335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10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10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10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10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10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v>1.7000000000000001E-2</v>
      </c>
      <c r="H8" s="10">
        <f t="shared" si="0"/>
        <v>0.41504171644538623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10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10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10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v>0.05</v>
      </c>
      <c r="H12" s="10">
        <f t="shared" si="0"/>
        <v>2.1864512380702346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10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v>6.6000000000000003E-2</v>
      </c>
      <c r="H14" s="10">
        <f t="shared" si="0"/>
        <v>2.6496907890852852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10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10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10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10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v>0.1</v>
      </c>
      <c r="H20" s="10">
        <f t="shared" si="0"/>
        <v>2.4805206593118085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10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10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10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10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10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10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10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10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10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10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10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10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10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10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10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10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10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10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10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v>0.16700000000000001</v>
      </c>
      <c r="H40" s="10">
        <f t="shared" si="0"/>
        <v>1.273139054817954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10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10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10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10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10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10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10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10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10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10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10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10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10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10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10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v>0.13400000000000001</v>
      </c>
      <c r="H56" s="10">
        <f t="shared" si="0"/>
        <v>1.3282950402766915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10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10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10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10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E7" sqref="E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395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10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1">
        <f>0.869+0.0092</f>
        <v>0.87819999999999998</v>
      </c>
      <c r="H4" s="10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10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v>0.46</v>
      </c>
      <c r="H6" s="10">
        <f t="shared" si="0"/>
        <v>0.12491801611067671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v>0.69799999999999995</v>
      </c>
      <c r="H7" s="10">
        <f t="shared" si="0"/>
        <v>0.17937702416601509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10">
        <f>0.102+2.1165</f>
        <v>2.2184999999999997</v>
      </c>
      <c r="H8" s="10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10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6">
        <v>0.48099999999999998</v>
      </c>
      <c r="H10" s="10">
        <f t="shared" si="0"/>
        <v>0.88087346419160972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10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10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v>6.8000000000000005E-2</v>
      </c>
      <c r="H13" s="10">
        <f t="shared" si="0"/>
        <v>0.6885293001331001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10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10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10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v>8.4000000000000005E-2</v>
      </c>
      <c r="H17" s="10">
        <f t="shared" si="0"/>
        <v>1.5001529602997492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10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10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1">
        <f>0.034+0.00561</f>
        <v>3.9610000000000006E-2</v>
      </c>
      <c r="H20" s="10">
        <f t="shared" si="0"/>
        <v>0.52504592691093677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10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10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10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10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10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10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10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v>0.20599999999999999</v>
      </c>
      <c r="H28" s="10">
        <f t="shared" si="0"/>
        <v>0.47493673209580489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10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10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10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10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10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10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10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10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10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10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10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10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10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10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10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10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10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10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10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10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10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10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10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10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10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10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1">
        <f>0.12+0.0146+0.00955</f>
        <v>0.14415</v>
      </c>
      <c r="H56" s="10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10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10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10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10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10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10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10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10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v>1.7000000000000001E-2</v>
      </c>
      <c r="H65" s="10">
        <f t="shared" si="0"/>
        <v>0.73935950359139235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10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10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v>0.186</v>
      </c>
      <c r="H68" s="10">
        <f t="shared" ref="H68:H77" si="1">F68-G68</f>
        <v>1.6711001784431043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v>8.4000000000000005E-2</v>
      </c>
      <c r="H69" s="10">
        <f t="shared" si="1"/>
        <v>0.4261029210267529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10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10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10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10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10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10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10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10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23" activePane="bottomRight" state="frozen"/>
      <selection activeCell="B1" sqref="B1"/>
      <selection pane="topRight" activeCell="C1" sqref="C1"/>
      <selection pane="bottomLeft" activeCell="B3" sqref="B3"/>
      <selection pane="bottomRight" activeCell="E36" sqref="E3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468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10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10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10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10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10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10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6">
        <v>0.377</v>
      </c>
      <c r="H9" s="10">
        <f t="shared" si="0"/>
        <v>0.41070036699987544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10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10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10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10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10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10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10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10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10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10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10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10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10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10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10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10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10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10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10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10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10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10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10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10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10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1">
        <f>0.017+0.00915</f>
        <v>2.615E-2</v>
      </c>
      <c r="H37" s="10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10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10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10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10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10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10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v>1.7999999999999999E-2</v>
      </c>
      <c r="H44" s="10">
        <f t="shared" si="0"/>
        <v>0.86755134426694058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10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10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10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10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10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10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10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10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10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10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10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6">
        <v>0.112</v>
      </c>
      <c r="H56" s="10">
        <f t="shared" si="0"/>
        <v>2.6733000000000002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10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10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10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10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10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10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10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10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10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10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10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10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10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10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10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10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10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10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10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10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10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10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57" activePane="bottomRight" state="frozen"/>
      <selection activeCell="B1" sqref="B1"/>
      <selection pane="topRight" activeCell="C1" sqref="C1"/>
      <selection pane="bottomLeft" activeCell="B3" sqref="B3"/>
      <selection pane="bottomRight" activeCell="B28" sqref="B28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5" t="s">
        <v>545</v>
      </c>
      <c r="B2" s="15"/>
      <c r="C2" s="15"/>
      <c r="D2" s="15"/>
      <c r="E2" s="15"/>
      <c r="F2" s="15"/>
      <c r="G2" s="15"/>
      <c r="H2" s="15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v>0.28699999999999998</v>
      </c>
      <c r="H3" s="10">
        <f>F3-G3</f>
        <v>0.49702097085657709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10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10">
        <f>0.034+0.0096</f>
        <v>4.36E-2</v>
      </c>
      <c r="H5" s="10">
        <f t="shared" si="0"/>
        <v>0.54875736662381758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10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10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1">
        <f>0.052+0.009775</f>
        <v>6.1774999999999997E-2</v>
      </c>
      <c r="H8" s="10">
        <f t="shared" si="0"/>
        <v>3.2805850000000008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6">
        <v>5.1999999999999998E-2</v>
      </c>
      <c r="H9" s="10">
        <f t="shared" si="0"/>
        <v>0.2195690789085285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10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v>0.41799999999999998</v>
      </c>
      <c r="H12" s="10">
        <f t="shared" si="0"/>
        <v>1.6493321079147363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10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1">
        <f>0.253+0.004675</f>
        <v>0.25767499999999999</v>
      </c>
      <c r="H14" s="10">
        <f t="shared" si="0"/>
        <v>1.3341251529512324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6">
        <v>1.7000000000000001E-2</v>
      </c>
      <c r="H15" s="10">
        <f t="shared" si="0"/>
        <v>0.73881877766029747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10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10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10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10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v>0.10199999999999999</v>
      </c>
      <c r="H20" s="10">
        <f t="shared" si="0"/>
        <v>1.3850797019762966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v>0.36799999999999999</v>
      </c>
      <c r="H21" s="10">
        <f t="shared" si="0"/>
        <v>4.8711055453008523E-2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1">
        <f>0.136+0.01578</f>
        <v>0.15178</v>
      </c>
      <c r="H22" s="10">
        <f t="shared" si="0"/>
        <v>0.72266907332160446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v>0.16900000000000001</v>
      </c>
      <c r="H23" s="10">
        <f t="shared" si="0"/>
        <v>0.40137879103503415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10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6">
        <f>0.255+0.00765</f>
        <v>0.26264999999999999</v>
      </c>
      <c r="H25" s="10">
        <f t="shared" si="0"/>
        <v>2.1805781417391015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10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10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1">
        <f>0.236+0.00493</f>
        <v>0.24092999999999998</v>
      </c>
      <c r="H28" s="10">
        <f t="shared" si="0"/>
        <v>3.1014300000000006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6">
        <v>5.0999999999999997E-2</v>
      </c>
      <c r="H29" s="10">
        <f t="shared" si="0"/>
        <v>3.2913600000000005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10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10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v>0.371</v>
      </c>
      <c r="H33" s="10">
        <f t="shared" si="0"/>
        <v>2.9713600000000007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10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10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1">
        <f>0.928+0.065025</f>
        <v>0.99302500000000005</v>
      </c>
      <c r="H36" s="10">
        <f t="shared" si="0"/>
        <v>4.3815054123050867E-2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10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6">
        <v>0.13500000000000001</v>
      </c>
      <c r="H38" s="10">
        <f t="shared" si="0"/>
        <v>2.1631614708233418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10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10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1">
        <f>0.485+0.00514+0.00493+0.0051</f>
        <v>0.50017</v>
      </c>
      <c r="H41" s="10">
        <f t="shared" si="0"/>
        <v>1.177168428552676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10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6">
        <v>1.7000000000000001E-2</v>
      </c>
      <c r="H43" s="10">
        <f t="shared" si="0"/>
        <v>3.3253600000000008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1">
        <f>0.267+0.009775+0.0085+0.01487</f>
        <v>0.300145</v>
      </c>
      <c r="H44" s="10">
        <f t="shared" si="0"/>
        <v>3.0422150000000006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1">
        <f>0.752+0.0051+0.00561+0.007+0.00918+0.0047</f>
        <v>0.78359000000000001</v>
      </c>
      <c r="H45" s="10">
        <f t="shared" si="0"/>
        <v>0.45630318589745489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1">
        <f>0.084+0.0047</f>
        <v>8.8700000000000001E-2</v>
      </c>
      <c r="H46" s="10">
        <f t="shared" si="0"/>
        <v>0.62416883213488727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v>8.4000000000000005E-2</v>
      </c>
      <c r="H47" s="10">
        <f t="shared" si="0"/>
        <v>3.8121258956854644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10">
        <f>1.417+0.004675</f>
        <v>1.421675</v>
      </c>
      <c r="H48" s="10">
        <f t="shared" si="0"/>
        <v>0.99021245923385903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4">
        <f>0.337+0.0207</f>
        <v>0.35770000000000002</v>
      </c>
      <c r="H49" s="10">
        <f t="shared" si="0"/>
        <v>1.9404614708233416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1">
        <f>1.158+0.008+0.00984+0.07766+0.02364+0.004675+0.004675+0.0051</f>
        <v>1.2915900000000002</v>
      </c>
      <c r="H50" s="10">
        <f t="shared" si="0"/>
        <v>-0.78239797704650937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6">
        <v>0.35799999999999998</v>
      </c>
      <c r="H51" s="10">
        <f t="shared" si="0"/>
        <v>2.9843600000000006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6">
        <v>0.95399999999999996</v>
      </c>
      <c r="H52" s="10">
        <f t="shared" si="0"/>
        <v>0.24197725251265734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1">
        <f>0.852+0.009775</f>
        <v>0.86177499999999996</v>
      </c>
      <c r="H53" s="10">
        <f t="shared" si="0"/>
        <v>0.363911117772449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6">
        <f>1.226+0.005</f>
        <v>1.2309999999999999</v>
      </c>
      <c r="H54" s="10">
        <f t="shared" si="0"/>
        <v>-4.8666124335258187E-2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v>0.95399999999999996</v>
      </c>
      <c r="H55" s="10">
        <f t="shared" si="0"/>
        <v>-0.70377486537479772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v>0.13200000000000001</v>
      </c>
      <c r="H56" s="10">
        <f t="shared" si="0"/>
        <v>3.2103600000000005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1">
        <f>0.248+0.0049</f>
        <v>0.25290000000000001</v>
      </c>
      <c r="H57" s="10">
        <f t="shared" si="0"/>
        <v>1.2327801427544833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10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10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6">
        <v>0.05</v>
      </c>
      <c r="H60" s="10">
        <f t="shared" si="0"/>
        <v>0.33563800244544806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10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1">
        <f>0.169+0.0065+0.004675</f>
        <v>0.18017500000000003</v>
      </c>
      <c r="H62" s="10">
        <f t="shared" si="0"/>
        <v>0.84981333426256223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10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10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v>0.36799999999999999</v>
      </c>
      <c r="H65" s="10">
        <f t="shared" si="0"/>
        <v>0.17857128997656579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10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v>0.19</v>
      </c>
      <c r="H67" s="10">
        <f t="shared" si="0"/>
        <v>0.57605382360778057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1">
        <f>0.4+0.004845+0.009775</f>
        <v>0.41461999999999999</v>
      </c>
      <c r="H68" s="10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10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1">
        <f>0.05+0.01105</f>
        <v>6.1050000000000007E-2</v>
      </c>
      <c r="H70" s="10">
        <f t="shared" si="1"/>
        <v>3.2220378154619169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v>0.157</v>
      </c>
      <c r="H71" s="10">
        <f t="shared" si="1"/>
        <v>1.9029766685251244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10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10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6">
        <v>2.5000000000000001E-2</v>
      </c>
      <c r="H74" s="10">
        <f t="shared" si="1"/>
        <v>0.3521341900838304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6">
        <v>5.1999999999999998E-2</v>
      </c>
      <c r="H75" s="10">
        <f t="shared" si="1"/>
        <v>3.2903600000000006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10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10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10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v>0.05</v>
      </c>
      <c r="H79" s="10">
        <f t="shared" si="1"/>
        <v>0.67454351789504363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v>0.51100000000000001</v>
      </c>
      <c r="H80" s="10">
        <f t="shared" si="1"/>
        <v>-0.13029568377309092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10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10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10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6">
        <v>8.9999999999999993E-3</v>
      </c>
      <c r="H84" s="10">
        <f t="shared" si="1"/>
        <v>0.63553257726859713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v>0.32400000000000001</v>
      </c>
      <c r="H85" s="10">
        <f t="shared" si="1"/>
        <v>0.35379877480504102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10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10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10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10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10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6">
        <v>8.8999999999999996E-2</v>
      </c>
      <c r="H91" s="10">
        <f t="shared" si="1"/>
        <v>0.54255599746169414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10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10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6">
        <v>8.0000000000000002E-3</v>
      </c>
      <c r="H94" s="10">
        <f t="shared" si="1"/>
        <v>2.7773000000000003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10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10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10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6">
        <f>0.016+0.00425</f>
        <v>2.0250000000000001E-2</v>
      </c>
      <c r="H98" s="10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1">
        <f>0.032+0.0051</f>
        <v>3.7100000000000001E-2</v>
      </c>
      <c r="H99" s="10">
        <f t="shared" si="1"/>
        <v>0.25389656378605457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10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10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</f>
        <v>0.1348</v>
      </c>
      <c r="H102" s="10">
        <f t="shared" si="1"/>
        <v>1.1049718819737169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1">
        <f>0.084+0.0105</f>
        <v>9.4500000000000001E-2</v>
      </c>
      <c r="H103" s="10">
        <f t="shared" si="1"/>
        <v>0.50242505735671217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10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6">
        <f>0.117+0.0034</f>
        <v>0.12040000000000001</v>
      </c>
      <c r="H105" s="10">
        <f t="shared" si="1"/>
        <v>0.35621158176504814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10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10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1">
        <f>0.337+0.0066</f>
        <v>0.34360000000000002</v>
      </c>
      <c r="H108" s="10">
        <f t="shared" si="1"/>
        <v>0.35679206729854218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10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10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10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6">
        <v>6.7000000000000004E-2</v>
      </c>
      <c r="H112" s="10">
        <f t="shared" si="1"/>
        <v>0.35357158238046438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10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v>5.8000000000000003E-2</v>
      </c>
      <c r="H114" s="10">
        <f t="shared" si="1"/>
        <v>2.2005943196352864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10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10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10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10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10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10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10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10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10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10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10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10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10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10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10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10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1">
        <f>0.267+0.0099</f>
        <v>0.27690000000000003</v>
      </c>
      <c r="H131" s="10">
        <f t="shared" si="1"/>
        <v>0.34979787440429644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v>0.1</v>
      </c>
      <c r="H132" s="10">
        <f t="shared" ref="H132:H175" si="2">F132-G132</f>
        <v>2.4459601147674541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10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10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10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10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10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10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1">
        <f>0.067+0.0003</f>
        <v>6.7299999999999999E-2</v>
      </c>
      <c r="H139" s="10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v>8.5000000000000006E-2</v>
      </c>
      <c r="H140" s="10">
        <f t="shared" si="2"/>
        <v>1.705565355440847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10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10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10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10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10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10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v>0.10199999999999999</v>
      </c>
      <c r="H147" s="10">
        <f t="shared" si="2"/>
        <v>0.30046652484679592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10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10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10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10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6">
        <v>8.0000000000000002E-3</v>
      </c>
      <c r="H152" s="10">
        <f t="shared" si="2"/>
        <v>0.46523788330982585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10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10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10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10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10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10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10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10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10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10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10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10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v>0.11799999999999999</v>
      </c>
      <c r="H165" s="10">
        <f t="shared" si="2"/>
        <v>1.011297159817643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10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10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10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6">
        <v>1.7000000000000001E-2</v>
      </c>
      <c r="H169" s="10">
        <f t="shared" si="2"/>
        <v>0.21217348582337808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10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10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10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v>6.7000000000000004E-2</v>
      </c>
      <c r="H173" s="10">
        <f t="shared" si="2"/>
        <v>1.6664196526076287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10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v>0.13400000000000001</v>
      </c>
      <c r="H175" s="10">
        <f t="shared" si="2"/>
        <v>1.9027680918139636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dcterms:created xsi:type="dcterms:W3CDTF">2015-06-05T18:19:34Z</dcterms:created>
  <dcterms:modified xsi:type="dcterms:W3CDTF">2021-08-24T06:08:37Z</dcterms:modified>
</cp:coreProperties>
</file>